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Planning Policy - CURRENT 2014\Planning Policy Team\Carolyn Johnson\Kathy\"/>
    </mc:Choice>
  </mc:AlternateContent>
  <xr:revisionPtr revIDLastSave="0" documentId="8_{A35D65F5-4C12-4966-B34F-31E05945C2A5}" xr6:coauthVersionLast="47" xr6:coauthVersionMax="47" xr10:uidLastSave="{00000000-0000-0000-0000-000000000000}"/>
  <bookViews>
    <workbookView xWindow="-48000" yWindow="1065" windowWidth="21600" windowHeight="11385" xr2:uid="{77D5A0EC-0A75-4BBD-813A-5E76ED7F1107}"/>
  </bookViews>
  <sheets>
    <sheet name="5YS trajectory 2023_2028" sheetId="6" r:id="rId1"/>
  </sheets>
  <definedNames>
    <definedName name="_xlnm.Print_Area" localSheetId="0">'5YS trajectory 2023_2028'!$A$1:$O$387</definedName>
    <definedName name="_xlnm.Print_Titles" localSheetId="0">'5YS trajectory 2023_2028'!$1:$5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9" i="6" l="1"/>
  <c r="N332" i="6" l="1"/>
  <c r="H332" i="6"/>
  <c r="N176" i="6" l="1"/>
  <c r="H176" i="6"/>
  <c r="M382" i="6" l="1"/>
  <c r="M383" i="6" s="1"/>
  <c r="L382" i="6"/>
  <c r="K382" i="6"/>
  <c r="J382" i="6"/>
  <c r="J383" i="6" s="1"/>
  <c r="I382" i="6"/>
  <c r="I383" i="6" s="1"/>
  <c r="N380" i="6"/>
  <c r="N378" i="6"/>
  <c r="N377" i="6"/>
  <c r="N376" i="6"/>
  <c r="N375" i="6"/>
  <c r="N374" i="6"/>
  <c r="N373" i="6"/>
  <c r="N367" i="6"/>
  <c r="M365" i="6"/>
  <c r="L365" i="6"/>
  <c r="K365" i="6"/>
  <c r="J365" i="6"/>
  <c r="I365" i="6"/>
  <c r="G365" i="6"/>
  <c r="F365" i="6"/>
  <c r="N363" i="6"/>
  <c r="H363" i="6"/>
  <c r="H365" i="6" s="1"/>
  <c r="M360" i="6"/>
  <c r="L360" i="6"/>
  <c r="K360" i="6"/>
  <c r="J360" i="6"/>
  <c r="I360" i="6"/>
  <c r="G360" i="6"/>
  <c r="F360" i="6"/>
  <c r="N358" i="6"/>
  <c r="H358" i="6"/>
  <c r="N357" i="6"/>
  <c r="H357" i="6"/>
  <c r="N356" i="6"/>
  <c r="H356" i="6"/>
  <c r="M352" i="6"/>
  <c r="L352" i="6"/>
  <c r="K352" i="6"/>
  <c r="J352" i="6"/>
  <c r="I352" i="6"/>
  <c r="G352" i="6"/>
  <c r="F352" i="6"/>
  <c r="N350" i="6"/>
  <c r="H350" i="6"/>
  <c r="N349" i="6"/>
  <c r="H349" i="6"/>
  <c r="N348" i="6"/>
  <c r="H348" i="6"/>
  <c r="N347" i="6"/>
  <c r="H347" i="6"/>
  <c r="N346" i="6"/>
  <c r="H346" i="6"/>
  <c r="N345" i="6"/>
  <c r="H345" i="6"/>
  <c r="N344" i="6"/>
  <c r="H344" i="6"/>
  <c r="N343" i="6"/>
  <c r="H343" i="6"/>
  <c r="N342" i="6"/>
  <c r="H342" i="6"/>
  <c r="N341" i="6"/>
  <c r="H341" i="6"/>
  <c r="M337" i="6"/>
  <c r="L337" i="6"/>
  <c r="K337" i="6"/>
  <c r="J337" i="6"/>
  <c r="I337" i="6"/>
  <c r="G337" i="6"/>
  <c r="F337" i="6"/>
  <c r="N335" i="6"/>
  <c r="H335" i="6"/>
  <c r="N334" i="6"/>
  <c r="H334" i="6"/>
  <c r="N333" i="6"/>
  <c r="H333" i="6"/>
  <c r="N331" i="6"/>
  <c r="H331" i="6"/>
  <c r="N330" i="6"/>
  <c r="H330" i="6"/>
  <c r="N329" i="6"/>
  <c r="H329" i="6"/>
  <c r="N328" i="6"/>
  <c r="H328" i="6"/>
  <c r="N327" i="6"/>
  <c r="H327" i="6"/>
  <c r="N326" i="6"/>
  <c r="H326" i="6"/>
  <c r="N325" i="6"/>
  <c r="H325" i="6"/>
  <c r="N324" i="6"/>
  <c r="H324" i="6"/>
  <c r="M321" i="6"/>
  <c r="L321" i="6"/>
  <c r="K321" i="6"/>
  <c r="J321" i="6"/>
  <c r="I321" i="6"/>
  <c r="G321" i="6"/>
  <c r="F321" i="6"/>
  <c r="N319" i="6"/>
  <c r="H319" i="6"/>
  <c r="N318" i="6"/>
  <c r="H318" i="6"/>
  <c r="N317" i="6"/>
  <c r="H317" i="6"/>
  <c r="N316" i="6"/>
  <c r="H316" i="6"/>
  <c r="N315" i="6"/>
  <c r="H315" i="6"/>
  <c r="N314" i="6"/>
  <c r="H314" i="6"/>
  <c r="N313" i="6"/>
  <c r="H313" i="6"/>
  <c r="N312" i="6"/>
  <c r="H312" i="6"/>
  <c r="N311" i="6"/>
  <c r="H311" i="6"/>
  <c r="N310" i="6"/>
  <c r="H310" i="6"/>
  <c r="N309" i="6"/>
  <c r="H309" i="6"/>
  <c r="N308" i="6"/>
  <c r="H308" i="6"/>
  <c r="N307" i="6"/>
  <c r="H307" i="6"/>
  <c r="N306" i="6"/>
  <c r="H306" i="6"/>
  <c r="N305" i="6"/>
  <c r="H305" i="6"/>
  <c r="N304" i="6"/>
  <c r="H304" i="6"/>
  <c r="N303" i="6"/>
  <c r="H303" i="6"/>
  <c r="N302" i="6"/>
  <c r="H302" i="6"/>
  <c r="N301" i="6"/>
  <c r="H301" i="6"/>
  <c r="N300" i="6"/>
  <c r="H300" i="6"/>
  <c r="N299" i="6"/>
  <c r="H299" i="6"/>
  <c r="N298" i="6"/>
  <c r="H298" i="6"/>
  <c r="N297" i="6"/>
  <c r="H297" i="6"/>
  <c r="N296" i="6"/>
  <c r="H296" i="6"/>
  <c r="N295" i="6"/>
  <c r="H295" i="6"/>
  <c r="N294" i="6"/>
  <c r="H294" i="6"/>
  <c r="N293" i="6"/>
  <c r="H293" i="6"/>
  <c r="N292" i="6"/>
  <c r="H292" i="6"/>
  <c r="N291" i="6"/>
  <c r="H291" i="6"/>
  <c r="N290" i="6"/>
  <c r="H290" i="6"/>
  <c r="N289" i="6"/>
  <c r="H289" i="6"/>
  <c r="N288" i="6"/>
  <c r="H288" i="6"/>
  <c r="N287" i="6"/>
  <c r="H287" i="6"/>
  <c r="N286" i="6"/>
  <c r="H286" i="6"/>
  <c r="N285" i="6"/>
  <c r="H285" i="6"/>
  <c r="N284" i="6"/>
  <c r="H284" i="6"/>
  <c r="N283" i="6"/>
  <c r="H283" i="6"/>
  <c r="N282" i="6"/>
  <c r="H282" i="6"/>
  <c r="N281" i="6"/>
  <c r="H281" i="6"/>
  <c r="N280" i="6"/>
  <c r="H280" i="6"/>
  <c r="N279" i="6"/>
  <c r="H279" i="6"/>
  <c r="N278" i="6"/>
  <c r="H278" i="6"/>
  <c r="N277" i="6"/>
  <c r="H277" i="6"/>
  <c r="N276" i="6"/>
  <c r="H276" i="6"/>
  <c r="N275" i="6"/>
  <c r="H275" i="6"/>
  <c r="N274" i="6"/>
  <c r="H274" i="6"/>
  <c r="N273" i="6"/>
  <c r="H273" i="6"/>
  <c r="N272" i="6"/>
  <c r="H272" i="6"/>
  <c r="N271" i="6"/>
  <c r="H271" i="6"/>
  <c r="N270" i="6"/>
  <c r="H270" i="6"/>
  <c r="N269" i="6"/>
  <c r="H269" i="6"/>
  <c r="N268" i="6"/>
  <c r="H268" i="6"/>
  <c r="N267" i="6"/>
  <c r="H267" i="6"/>
  <c r="N266" i="6"/>
  <c r="H266" i="6"/>
  <c r="N265" i="6"/>
  <c r="H265" i="6"/>
  <c r="N264" i="6"/>
  <c r="H264" i="6"/>
  <c r="N263" i="6"/>
  <c r="H263" i="6"/>
  <c r="N262" i="6"/>
  <c r="N261" i="6"/>
  <c r="H261" i="6"/>
  <c r="N260" i="6"/>
  <c r="H260" i="6"/>
  <c r="N259" i="6"/>
  <c r="H259" i="6"/>
  <c r="N258" i="6"/>
  <c r="H258" i="6"/>
  <c r="N257" i="6"/>
  <c r="H257" i="6"/>
  <c r="N256" i="6"/>
  <c r="H256" i="6"/>
  <c r="N255" i="6"/>
  <c r="H255" i="6"/>
  <c r="N254" i="6"/>
  <c r="H254" i="6"/>
  <c r="N253" i="6"/>
  <c r="H253" i="6"/>
  <c r="N252" i="6"/>
  <c r="H252" i="6"/>
  <c r="N251" i="6"/>
  <c r="H251" i="6"/>
  <c r="N250" i="6"/>
  <c r="H250" i="6"/>
  <c r="N249" i="6"/>
  <c r="H249" i="6"/>
  <c r="N248" i="6"/>
  <c r="H248" i="6"/>
  <c r="N247" i="6"/>
  <c r="H247" i="6"/>
  <c r="N246" i="6"/>
  <c r="H246" i="6"/>
  <c r="N245" i="6"/>
  <c r="H245" i="6"/>
  <c r="N244" i="6"/>
  <c r="H244" i="6"/>
  <c r="N243" i="6"/>
  <c r="H243" i="6"/>
  <c r="N242" i="6"/>
  <c r="H242" i="6"/>
  <c r="N241" i="6"/>
  <c r="H241" i="6"/>
  <c r="N240" i="6"/>
  <c r="H240" i="6"/>
  <c r="N239" i="6"/>
  <c r="H239" i="6"/>
  <c r="N238" i="6"/>
  <c r="H238" i="6"/>
  <c r="N237" i="6"/>
  <c r="H237" i="6"/>
  <c r="N236" i="6"/>
  <c r="H236" i="6"/>
  <c r="N235" i="6"/>
  <c r="H235" i="6"/>
  <c r="N234" i="6"/>
  <c r="H234" i="6"/>
  <c r="N233" i="6"/>
  <c r="H233" i="6"/>
  <c r="N232" i="6"/>
  <c r="H232" i="6"/>
  <c r="N231" i="6"/>
  <c r="H231" i="6"/>
  <c r="N230" i="6"/>
  <c r="H230" i="6"/>
  <c r="N229" i="6"/>
  <c r="H229" i="6"/>
  <c r="N228" i="6"/>
  <c r="H228" i="6"/>
  <c r="N227" i="6"/>
  <c r="H227" i="6"/>
  <c r="N226" i="6"/>
  <c r="H226" i="6"/>
  <c r="N225" i="6"/>
  <c r="H225" i="6"/>
  <c r="N224" i="6"/>
  <c r="H224" i="6"/>
  <c r="N223" i="6"/>
  <c r="H223" i="6"/>
  <c r="N222" i="6"/>
  <c r="H222" i="6"/>
  <c r="N221" i="6"/>
  <c r="H221" i="6"/>
  <c r="N220" i="6"/>
  <c r="H220" i="6"/>
  <c r="N219" i="6"/>
  <c r="H219" i="6"/>
  <c r="N218" i="6"/>
  <c r="H218" i="6"/>
  <c r="N217" i="6"/>
  <c r="H217" i="6"/>
  <c r="N216" i="6"/>
  <c r="H216" i="6"/>
  <c r="N215" i="6"/>
  <c r="H215" i="6"/>
  <c r="N214" i="6"/>
  <c r="H214" i="6"/>
  <c r="N213" i="6"/>
  <c r="H213" i="6"/>
  <c r="N212" i="6"/>
  <c r="H212" i="6"/>
  <c r="N211" i="6"/>
  <c r="H211" i="6"/>
  <c r="N210" i="6"/>
  <c r="H210" i="6"/>
  <c r="N209" i="6"/>
  <c r="H209" i="6"/>
  <c r="N208" i="6"/>
  <c r="H208" i="6"/>
  <c r="S207" i="6"/>
  <c r="N207" i="6"/>
  <c r="H207" i="6"/>
  <c r="N206" i="6"/>
  <c r="H206" i="6"/>
  <c r="N205" i="6"/>
  <c r="H205" i="6"/>
  <c r="N204" i="6"/>
  <c r="H204" i="6"/>
  <c r="N203" i="6"/>
  <c r="H203" i="6"/>
  <c r="N202" i="6"/>
  <c r="H202" i="6"/>
  <c r="N201" i="6"/>
  <c r="H201" i="6"/>
  <c r="N200" i="6"/>
  <c r="H200" i="6"/>
  <c r="N199" i="6"/>
  <c r="H199" i="6"/>
  <c r="N198" i="6"/>
  <c r="H198" i="6"/>
  <c r="N197" i="6"/>
  <c r="H197" i="6"/>
  <c r="N196" i="6"/>
  <c r="H196" i="6"/>
  <c r="N195" i="6"/>
  <c r="H195" i="6"/>
  <c r="N194" i="6"/>
  <c r="H194" i="6"/>
  <c r="N193" i="6"/>
  <c r="H193" i="6"/>
  <c r="N192" i="6"/>
  <c r="H192" i="6"/>
  <c r="N191" i="6"/>
  <c r="H191" i="6"/>
  <c r="N190" i="6"/>
  <c r="H190" i="6"/>
  <c r="N189" i="6"/>
  <c r="H189" i="6"/>
  <c r="N188" i="6"/>
  <c r="H188" i="6"/>
  <c r="N187" i="6"/>
  <c r="H187" i="6"/>
  <c r="N186" i="6"/>
  <c r="H186" i="6"/>
  <c r="N185" i="6"/>
  <c r="H185" i="6"/>
  <c r="N184" i="6"/>
  <c r="H184" i="6"/>
  <c r="N183" i="6"/>
  <c r="H183" i="6"/>
  <c r="N182" i="6"/>
  <c r="H182" i="6"/>
  <c r="N181" i="6"/>
  <c r="H181" i="6"/>
  <c r="N180" i="6"/>
  <c r="H180" i="6"/>
  <c r="N179" i="6"/>
  <c r="H179" i="6"/>
  <c r="N178" i="6"/>
  <c r="H178" i="6"/>
  <c r="N177" i="6"/>
  <c r="H177" i="6"/>
  <c r="N175" i="6"/>
  <c r="H175" i="6"/>
  <c r="N174" i="6"/>
  <c r="H174" i="6"/>
  <c r="N173" i="6"/>
  <c r="H173" i="6"/>
  <c r="N172" i="6"/>
  <c r="H172" i="6"/>
  <c r="N171" i="6"/>
  <c r="H171" i="6"/>
  <c r="N170" i="6"/>
  <c r="H170" i="6"/>
  <c r="M167" i="6"/>
  <c r="L167" i="6"/>
  <c r="K167" i="6"/>
  <c r="J167" i="6"/>
  <c r="I167" i="6"/>
  <c r="G167" i="6"/>
  <c r="F167" i="6"/>
  <c r="N165" i="6"/>
  <c r="H165" i="6"/>
  <c r="N164" i="6"/>
  <c r="H164" i="6"/>
  <c r="N163" i="6"/>
  <c r="H163" i="6"/>
  <c r="N162" i="6"/>
  <c r="H162" i="6"/>
  <c r="N161" i="6"/>
  <c r="H161" i="6"/>
  <c r="N160" i="6"/>
  <c r="H160" i="6"/>
  <c r="N159" i="6"/>
  <c r="H159" i="6"/>
  <c r="N158" i="6"/>
  <c r="H158" i="6"/>
  <c r="N157" i="6"/>
  <c r="H157" i="6"/>
  <c r="N156" i="6"/>
  <c r="H156" i="6"/>
  <c r="N155" i="6"/>
  <c r="H155" i="6"/>
  <c r="N154" i="6"/>
  <c r="H154" i="6"/>
  <c r="N153" i="6"/>
  <c r="H153" i="6"/>
  <c r="N152" i="6"/>
  <c r="H152" i="6"/>
  <c r="N151" i="6"/>
  <c r="H151" i="6"/>
  <c r="N150" i="6"/>
  <c r="H150" i="6"/>
  <c r="N149" i="6"/>
  <c r="H149" i="6"/>
  <c r="N148" i="6"/>
  <c r="H148" i="6"/>
  <c r="N147" i="6"/>
  <c r="H147" i="6"/>
  <c r="N146" i="6"/>
  <c r="H146" i="6"/>
  <c r="N145" i="6"/>
  <c r="H145" i="6"/>
  <c r="N144" i="6"/>
  <c r="H144" i="6"/>
  <c r="N143" i="6"/>
  <c r="H143" i="6"/>
  <c r="N142" i="6"/>
  <c r="H142" i="6"/>
  <c r="N141" i="6"/>
  <c r="H141" i="6"/>
  <c r="N140" i="6"/>
  <c r="H140" i="6"/>
  <c r="N139" i="6"/>
  <c r="H139" i="6"/>
  <c r="N138" i="6"/>
  <c r="H138" i="6"/>
  <c r="N137" i="6"/>
  <c r="H137" i="6"/>
  <c r="N136" i="6"/>
  <c r="H136" i="6"/>
  <c r="N135" i="6"/>
  <c r="H135" i="6"/>
  <c r="N134" i="6"/>
  <c r="H134" i="6"/>
  <c r="N133" i="6"/>
  <c r="H133" i="6"/>
  <c r="N132" i="6"/>
  <c r="H132" i="6"/>
  <c r="N131" i="6"/>
  <c r="H131" i="6"/>
  <c r="N130" i="6"/>
  <c r="H130" i="6"/>
  <c r="N129" i="6"/>
  <c r="H129" i="6"/>
  <c r="N128" i="6"/>
  <c r="H128" i="6"/>
  <c r="N127" i="6"/>
  <c r="H127" i="6"/>
  <c r="N126" i="6"/>
  <c r="H126" i="6"/>
  <c r="N125" i="6"/>
  <c r="H125" i="6"/>
  <c r="N124" i="6"/>
  <c r="H124" i="6"/>
  <c r="N123" i="6"/>
  <c r="H123" i="6"/>
  <c r="N122" i="6"/>
  <c r="H122" i="6"/>
  <c r="N121" i="6"/>
  <c r="H121" i="6"/>
  <c r="N120" i="6"/>
  <c r="H120" i="6"/>
  <c r="N119" i="6"/>
  <c r="H119" i="6"/>
  <c r="N118" i="6"/>
  <c r="H118" i="6"/>
  <c r="N117" i="6"/>
  <c r="H117" i="6"/>
  <c r="N116" i="6"/>
  <c r="H116" i="6"/>
  <c r="N115" i="6"/>
  <c r="H115" i="6"/>
  <c r="N114" i="6"/>
  <c r="H114" i="6"/>
  <c r="N113" i="6"/>
  <c r="H113" i="6"/>
  <c r="N112" i="6"/>
  <c r="H112" i="6"/>
  <c r="N111" i="6"/>
  <c r="H111" i="6"/>
  <c r="N110" i="6"/>
  <c r="H110" i="6"/>
  <c r="N109" i="6"/>
  <c r="H109" i="6"/>
  <c r="N108" i="6"/>
  <c r="H108" i="6"/>
  <c r="N107" i="6"/>
  <c r="H107" i="6"/>
  <c r="N106" i="6"/>
  <c r="H106" i="6"/>
  <c r="N105" i="6"/>
  <c r="H105" i="6"/>
  <c r="N104" i="6"/>
  <c r="H104" i="6"/>
  <c r="N103" i="6"/>
  <c r="H103" i="6"/>
  <c r="N102" i="6"/>
  <c r="H102" i="6"/>
  <c r="N101" i="6"/>
  <c r="H101" i="6"/>
  <c r="N100" i="6"/>
  <c r="H100" i="6"/>
  <c r="N99" i="6"/>
  <c r="H99" i="6"/>
  <c r="N98" i="6"/>
  <c r="H98" i="6"/>
  <c r="N97" i="6"/>
  <c r="H97" i="6"/>
  <c r="N96" i="6"/>
  <c r="H96" i="6"/>
  <c r="N95" i="6"/>
  <c r="H95" i="6"/>
  <c r="N94" i="6"/>
  <c r="H94" i="6"/>
  <c r="N93" i="6"/>
  <c r="H93" i="6"/>
  <c r="N92" i="6"/>
  <c r="H92" i="6"/>
  <c r="N91" i="6"/>
  <c r="H91" i="6"/>
  <c r="N90" i="6"/>
  <c r="H90" i="6"/>
  <c r="N89" i="6"/>
  <c r="H89" i="6"/>
  <c r="N88" i="6"/>
  <c r="H88" i="6"/>
  <c r="N87" i="6"/>
  <c r="H87" i="6"/>
  <c r="N86" i="6"/>
  <c r="H86" i="6"/>
  <c r="N85" i="6"/>
  <c r="H85" i="6"/>
  <c r="N84" i="6"/>
  <c r="H84" i="6"/>
  <c r="N83" i="6"/>
  <c r="H83" i="6"/>
  <c r="N82" i="6"/>
  <c r="H82" i="6"/>
  <c r="N81" i="6"/>
  <c r="H81" i="6"/>
  <c r="N80" i="6"/>
  <c r="H80" i="6"/>
  <c r="N79" i="6"/>
  <c r="H79" i="6"/>
  <c r="N78" i="6"/>
  <c r="H78" i="6"/>
  <c r="N77" i="6"/>
  <c r="H77" i="6"/>
  <c r="N76" i="6"/>
  <c r="H76" i="6"/>
  <c r="N75" i="6"/>
  <c r="H75" i="6"/>
  <c r="N74" i="6"/>
  <c r="H74" i="6"/>
  <c r="N73" i="6"/>
  <c r="H73" i="6"/>
  <c r="N72" i="6"/>
  <c r="H72" i="6"/>
  <c r="N71" i="6"/>
  <c r="H71" i="6"/>
  <c r="N70" i="6"/>
  <c r="H70" i="6"/>
  <c r="N69" i="6"/>
  <c r="H69" i="6"/>
  <c r="N68" i="6"/>
  <c r="H68" i="6"/>
  <c r="N67" i="6"/>
  <c r="H67" i="6"/>
  <c r="N66" i="6"/>
  <c r="H66" i="6"/>
  <c r="N65" i="6"/>
  <c r="H65" i="6"/>
  <c r="N64" i="6"/>
  <c r="H64" i="6"/>
  <c r="N63" i="6"/>
  <c r="H63" i="6"/>
  <c r="N62" i="6"/>
  <c r="H62" i="6"/>
  <c r="N61" i="6"/>
  <c r="H61" i="6"/>
  <c r="N60" i="6"/>
  <c r="H60" i="6"/>
  <c r="N59" i="6"/>
  <c r="H59" i="6"/>
  <c r="N58" i="6"/>
  <c r="N57" i="6"/>
  <c r="H57" i="6"/>
  <c r="N56" i="6"/>
  <c r="H56" i="6"/>
  <c r="N55" i="6"/>
  <c r="H55" i="6"/>
  <c r="N54" i="6"/>
  <c r="H54" i="6"/>
  <c r="N53" i="6"/>
  <c r="H53" i="6"/>
  <c r="N52" i="6"/>
  <c r="H52" i="6"/>
  <c r="N51" i="6"/>
  <c r="H51" i="6"/>
  <c r="N50" i="6"/>
  <c r="H50" i="6"/>
  <c r="N49" i="6"/>
  <c r="H49" i="6"/>
  <c r="N48" i="6"/>
  <c r="H48" i="6"/>
  <c r="N47" i="6"/>
  <c r="H47" i="6"/>
  <c r="N46" i="6"/>
  <c r="H46" i="6"/>
  <c r="N45" i="6"/>
  <c r="H45" i="6"/>
  <c r="N44" i="6"/>
  <c r="H44" i="6"/>
  <c r="N43" i="6"/>
  <c r="H43" i="6"/>
  <c r="N42" i="6"/>
  <c r="H42" i="6"/>
  <c r="N41" i="6"/>
  <c r="H41" i="6"/>
  <c r="N40" i="6"/>
  <c r="H40" i="6"/>
  <c r="N39" i="6"/>
  <c r="H39" i="6"/>
  <c r="N38" i="6"/>
  <c r="H38" i="6"/>
  <c r="N37" i="6"/>
  <c r="H37" i="6"/>
  <c r="N36" i="6"/>
  <c r="H36" i="6"/>
  <c r="N35" i="6"/>
  <c r="H35" i="6"/>
  <c r="N34" i="6"/>
  <c r="H34" i="6"/>
  <c r="N33" i="6"/>
  <c r="H33" i="6"/>
  <c r="N32" i="6"/>
  <c r="H32" i="6"/>
  <c r="N31" i="6"/>
  <c r="H31" i="6"/>
  <c r="N30" i="6"/>
  <c r="H30" i="6"/>
  <c r="N29" i="6"/>
  <c r="H29" i="6"/>
  <c r="N28" i="6"/>
  <c r="H28" i="6"/>
  <c r="N27" i="6"/>
  <c r="H27" i="6"/>
  <c r="N26" i="6"/>
  <c r="H26" i="6"/>
  <c r="N25" i="6"/>
  <c r="H25" i="6"/>
  <c r="N24" i="6"/>
  <c r="H24" i="6"/>
  <c r="N23" i="6"/>
  <c r="H23" i="6"/>
  <c r="N22" i="6"/>
  <c r="H22" i="6"/>
  <c r="N21" i="6"/>
  <c r="H21" i="6"/>
  <c r="N20" i="6"/>
  <c r="H20" i="6"/>
  <c r="N19" i="6"/>
  <c r="H19" i="6"/>
  <c r="N18" i="6"/>
  <c r="H18" i="6"/>
  <c r="N17" i="6"/>
  <c r="H17" i="6"/>
  <c r="N16" i="6"/>
  <c r="H16" i="6"/>
  <c r="N15" i="6"/>
  <c r="H15" i="6"/>
  <c r="N14" i="6"/>
  <c r="H14" i="6"/>
  <c r="N13" i="6"/>
  <c r="H13" i="6"/>
  <c r="N12" i="6"/>
  <c r="H12" i="6"/>
  <c r="N11" i="6"/>
  <c r="H11" i="6"/>
  <c r="N10" i="6"/>
  <c r="H10" i="6"/>
  <c r="N9" i="6"/>
  <c r="H9" i="6"/>
  <c r="N8" i="6"/>
  <c r="H8" i="6"/>
  <c r="N7" i="6"/>
  <c r="H7" i="6"/>
  <c r="I369" i="6" l="1"/>
  <c r="M369" i="6"/>
  <c r="N337" i="6"/>
  <c r="H167" i="6"/>
  <c r="H337" i="6"/>
  <c r="N321" i="6"/>
  <c r="F369" i="6"/>
  <c r="H360" i="6"/>
  <c r="N360" i="6"/>
  <c r="K369" i="6"/>
  <c r="H352" i="6"/>
  <c r="N352" i="6"/>
  <c r="N365" i="6"/>
  <c r="K383" i="6"/>
  <c r="G369" i="6"/>
  <c r="L369" i="6"/>
  <c r="H321" i="6"/>
  <c r="J369" i="6"/>
  <c r="N382" i="6"/>
  <c r="L383" i="6"/>
  <c r="N167" i="6"/>
  <c r="N383" i="6" l="1"/>
  <c r="N369" i="6"/>
  <c r="H369" i="6"/>
  <c r="N385" i="6" l="1"/>
  <c r="N387" i="6" s="1"/>
  <c r="N389" i="6" l="1"/>
</calcChain>
</file>

<file path=xl/sharedStrings.xml><?xml version="1.0" encoding="utf-8"?>
<sst xmlns="http://schemas.openxmlformats.org/spreadsheetml/2006/main" count="1734" uniqueCount="1083">
  <si>
    <t>Local Plan Site Allocation reference</t>
  </si>
  <si>
    <t>Planning Application reference</t>
  </si>
  <si>
    <t>Planning Status</t>
  </si>
  <si>
    <t>Parish</t>
  </si>
  <si>
    <t>Name and address of site</t>
  </si>
  <si>
    <t>2023/24</t>
  </si>
  <si>
    <t>2024/25</t>
  </si>
  <si>
    <t>2025/26</t>
  </si>
  <si>
    <t>2026/27</t>
  </si>
  <si>
    <t>2027/28</t>
  </si>
  <si>
    <t>Total Identified Supply 2023-2028</t>
  </si>
  <si>
    <t>Notes</t>
  </si>
  <si>
    <t>Braintree</t>
  </si>
  <si>
    <t xml:space="preserve">Braintree </t>
  </si>
  <si>
    <t xml:space="preserve">Post Plan submission windfall.  </t>
  </si>
  <si>
    <t>BRC6H</t>
  </si>
  <si>
    <t>Birdbrook</t>
  </si>
  <si>
    <t>Helions Bumpstead</t>
  </si>
  <si>
    <t>Steeple Bumpstead</t>
  </si>
  <si>
    <t>Bradwell</t>
  </si>
  <si>
    <t>Coggeshall</t>
  </si>
  <si>
    <t>Stisted</t>
  </si>
  <si>
    <t>Gosfield</t>
  </si>
  <si>
    <t xml:space="preserve">Gosfield </t>
  </si>
  <si>
    <t>Great Maplestead</t>
  </si>
  <si>
    <t>Greenstead Green &amp; Halstead Rural</t>
  </si>
  <si>
    <t>Black Notley</t>
  </si>
  <si>
    <t>Great Notley</t>
  </si>
  <si>
    <t>Halstead</t>
  </si>
  <si>
    <t xml:space="preserve">Halstead </t>
  </si>
  <si>
    <t>3 Market Hill and land to the rear</t>
  </si>
  <si>
    <t>Hatfield Peverel</t>
  </si>
  <si>
    <t>Terling</t>
  </si>
  <si>
    <t>White Notley</t>
  </si>
  <si>
    <t>Castle Hedingham</t>
  </si>
  <si>
    <t>Sible Hedingham</t>
  </si>
  <si>
    <t>Feering</t>
  </si>
  <si>
    <t>Kelvedon</t>
  </si>
  <si>
    <t>Great Saling</t>
  </si>
  <si>
    <t>Rayne</t>
  </si>
  <si>
    <t>Self build project</t>
  </si>
  <si>
    <t>Cressing</t>
  </si>
  <si>
    <t>Rivenhall</t>
  </si>
  <si>
    <t>Silver End</t>
  </si>
  <si>
    <t>Land West of Boars Tye Road</t>
  </si>
  <si>
    <t>Belchamp St Paul</t>
  </si>
  <si>
    <t>Belchamp Walter</t>
  </si>
  <si>
    <t>Borley</t>
  </si>
  <si>
    <t>Foxearth</t>
  </si>
  <si>
    <t>Foxearth Fisheries Glemsford Road</t>
  </si>
  <si>
    <t>Liston</t>
  </si>
  <si>
    <t>Little Yeldham</t>
  </si>
  <si>
    <t>Pentlow</t>
  </si>
  <si>
    <t>Tilbury Juxta Clare</t>
  </si>
  <si>
    <t>Bulmer</t>
  </si>
  <si>
    <t>Bures Hamlet</t>
  </si>
  <si>
    <t>Gestingthorpe</t>
  </si>
  <si>
    <t>Twinstead</t>
  </si>
  <si>
    <t>Wickham St Paul</t>
  </si>
  <si>
    <t>Colne Engaine</t>
  </si>
  <si>
    <t>Earls Colne</t>
  </si>
  <si>
    <t>Becklands Farm America Road</t>
  </si>
  <si>
    <t>Pebmarsh</t>
  </si>
  <si>
    <t>White Colne</t>
  </si>
  <si>
    <t>Finchingfield</t>
  </si>
  <si>
    <t>Great Bardfield</t>
  </si>
  <si>
    <t>Shalford</t>
  </si>
  <si>
    <t>Wethersfield</t>
  </si>
  <si>
    <t xml:space="preserve">Witham </t>
  </si>
  <si>
    <t>Witham Central</t>
  </si>
  <si>
    <t>Witham</t>
  </si>
  <si>
    <t>WITC 423</t>
  </si>
  <si>
    <t>Great Yeldham</t>
  </si>
  <si>
    <t>Stambourne</t>
  </si>
  <si>
    <t>Toppesfield</t>
  </si>
  <si>
    <t>Under construction</t>
  </si>
  <si>
    <t>20/00425/FUL</t>
  </si>
  <si>
    <t>68 Bradford Street</t>
  </si>
  <si>
    <t>BOCN 127</t>
  </si>
  <si>
    <t>Land off Elizabeth Lockhart Way</t>
  </si>
  <si>
    <t>BOCN 137</t>
  </si>
  <si>
    <t>Phase 1 Towerlands Park</t>
  </si>
  <si>
    <t>Sunrise (formerly Moongate) Thistley Green Road Braintree</t>
  </si>
  <si>
    <t xml:space="preserve">3 Foley Paddocks High Garrett </t>
  </si>
  <si>
    <t xml:space="preserve">BOS 6H </t>
  </si>
  <si>
    <t>Land West of Panfield Lane</t>
  </si>
  <si>
    <t>BOCS 700</t>
  </si>
  <si>
    <t>Land at Braintree College Church Lane (Coulson Gardens)</t>
  </si>
  <si>
    <t xml:space="preserve">BOS 10H </t>
  </si>
  <si>
    <t>Land rear of 49-57 Church Lane</t>
  </si>
  <si>
    <t>200-202 Panfield Lane</t>
  </si>
  <si>
    <t>BOCS 140A</t>
  </si>
  <si>
    <t>Land north of Rayne Road (Rayne Lodge Farm Phase 2)</t>
  </si>
  <si>
    <t>11/00348/FUL 12/00089/PLD</t>
  </si>
  <si>
    <t>Land rear of 68-70 South Street</t>
  </si>
  <si>
    <t>18/0601/FUL  19/01131/VAR</t>
  </si>
  <si>
    <t>13-17 Bank Street</t>
  </si>
  <si>
    <t>18/00204/FUL 19/01207/VAR</t>
  </si>
  <si>
    <t>76-78 High Street</t>
  </si>
  <si>
    <t>First floor above Braintree Pharmacy 10 Great Square</t>
  </si>
  <si>
    <t>29A Bank Street</t>
  </si>
  <si>
    <t>21/01836/FUL</t>
  </si>
  <si>
    <t>Top floor above 57 High Street (2nd floor)</t>
  </si>
  <si>
    <t>22/00809/FUL</t>
  </si>
  <si>
    <t xml:space="preserve">First floor 55 High Street </t>
  </si>
  <si>
    <t>BRAW 751</t>
  </si>
  <si>
    <t>263 Rayne Road</t>
  </si>
  <si>
    <t xml:space="preserve">BRAW 153 </t>
  </si>
  <si>
    <t>Broomhills Estate, south of Rayne Road</t>
  </si>
  <si>
    <t>Wash Farm Finkle Green Birdbrook</t>
  </si>
  <si>
    <t>09/01300/FUL 16/01658/NMA 21/00039/NMA 16/01824/VAR 21/00634/FUL 21/01604/VAR 22/01341/FUL</t>
  </si>
  <si>
    <t>Barn at Helions Farm Sages End Road</t>
  </si>
  <si>
    <t>11/00949/FUL</t>
  </si>
  <si>
    <t>Rylands Farm Barn, Broad Green</t>
  </si>
  <si>
    <t xml:space="preserve">Barn conversion. </t>
  </si>
  <si>
    <t>STEB 395</t>
  </si>
  <si>
    <t>Land South of Freezes Farm, North Street/Water Lane</t>
  </si>
  <si>
    <t>Land North of Helions Road</t>
  </si>
  <si>
    <t xml:space="preserve">Maltings House Sturmer Road </t>
  </si>
  <si>
    <t>12/1034</t>
  </si>
  <si>
    <t>Bradwell Trout Farm The Slades Cuthedge Lane</t>
  </si>
  <si>
    <t>17/02242/FUL</t>
  </si>
  <si>
    <t>The Old Dairy Church Road</t>
  </si>
  <si>
    <t>Corner Bungalow Hollies Road</t>
  </si>
  <si>
    <t>20/01462/FUL</t>
  </si>
  <si>
    <t>Barn at Great Nuntys Nuntys Lane</t>
  </si>
  <si>
    <t>Change of use of barn and re-construction of collapsed barns to form 2 x 4 and 1 x 5 bedroomed two-storey detached residential.  Superseded permission for conversion for 1 dwelling.  Conversion of barn to 1 dwelling Building Regs completion late 2021, 18/00266/IN - reconstruction to create 2 dwellings outstanding</t>
  </si>
  <si>
    <t>12/01600/FUL</t>
  </si>
  <si>
    <t>Stablehands Cottage adj Curds Hall Farmhouse Cut Hedge Lane Kelvedon Road</t>
  </si>
  <si>
    <t xml:space="preserve">Conversion of former hunting lodge </t>
  </si>
  <si>
    <t>The Vineyard West Street</t>
  </si>
  <si>
    <t xml:space="preserve">Vineyard centre completed, but dwelling that was part of the same permission is not yet built.  </t>
  </si>
  <si>
    <t xml:space="preserve">Barn B Highfields Farm </t>
  </si>
  <si>
    <t>Self build/custom build project.</t>
  </si>
  <si>
    <t>Curds Hall Farm Cut Hedge Lane Kelvedon Rd</t>
  </si>
  <si>
    <t>19/2255/FUL 21/00398/VAR</t>
  </si>
  <si>
    <t>Magnolia House 7 Queen Street</t>
  </si>
  <si>
    <t>COGG 182</t>
  </si>
  <si>
    <t>Land north of Colchester Road</t>
  </si>
  <si>
    <t>21/03055/FUL</t>
  </si>
  <si>
    <t>Purley Farm House Colne Road</t>
  </si>
  <si>
    <t>17/01406/FUL</t>
  </si>
  <si>
    <t>Glebe Barns Rectory Road</t>
  </si>
  <si>
    <t>18/01665/OUT 21/00822/FUL 21/02369/REM 22/00764/VAR</t>
  </si>
  <si>
    <t>Land adj 63 Rectory Road</t>
  </si>
  <si>
    <t>GOSF 253</t>
  </si>
  <si>
    <t>Land to the West of Hedingham Road</t>
  </si>
  <si>
    <t>GOSF 251</t>
  </si>
  <si>
    <t>Land South of The Limes/Off The Street</t>
  </si>
  <si>
    <t>Longwood House Land Adjacent Silverlink Cottage Hedingham Road</t>
  </si>
  <si>
    <t>Meadow Hall Barn at Beardswood Farm Parkhall Road</t>
  </si>
  <si>
    <t>GOSF 217</t>
  </si>
  <si>
    <t>10 New Road and land to the rear</t>
  </si>
  <si>
    <t>20/01844/FUL 21/00974/FUL</t>
  </si>
  <si>
    <t>Beardswood Farm Parkhall Road</t>
  </si>
  <si>
    <t xml:space="preserve">21/00934/COUPA </t>
  </si>
  <si>
    <t xml:space="preserve">Russells Farm Russells Road </t>
  </si>
  <si>
    <t>Little Maplestead</t>
  </si>
  <si>
    <t>Land adj Kistum Cottage Cock Road (Nightingale House)</t>
  </si>
  <si>
    <t>Land south of Saxbys Gestingthorpe Road</t>
  </si>
  <si>
    <t>11/00821/FUL 17/00616/VAR</t>
  </si>
  <si>
    <t>Shellards Farm Barn Shellards Lane</t>
  </si>
  <si>
    <t xml:space="preserve">Site is under construction under revised plans </t>
  </si>
  <si>
    <t xml:space="preserve">16/00168/FUL 18/01447/VAR </t>
  </si>
  <si>
    <t>65 Brain Valley Avenue</t>
  </si>
  <si>
    <t>BLAN 112</t>
  </si>
  <si>
    <t>Land adjacent Peacehaven, London Road/Bakers Lane</t>
  </si>
  <si>
    <t>Outline permission indicated 2 plots would be self build.  Plot 1 completed January 2023</t>
  </si>
  <si>
    <t>GNBN 264</t>
  </si>
  <si>
    <t>15/1193/FUL</t>
  </si>
  <si>
    <t>Land between London Road, Pods Brook and A120</t>
  </si>
  <si>
    <t>Norrells 184 London Road</t>
  </si>
  <si>
    <t>Demolition of bungalow, erection of 2 houses, net gain 1</t>
  </si>
  <si>
    <t>17/01418/FUL</t>
  </si>
  <si>
    <t>First and second floors 7a High Street</t>
  </si>
  <si>
    <t>HASA 293</t>
  </si>
  <si>
    <t>Land east of Sudbury Road</t>
  </si>
  <si>
    <t>11/00122/FUL</t>
  </si>
  <si>
    <t>First floor flat 114 Gardeners Road</t>
  </si>
  <si>
    <t>Conversion of first floor 2 bed flat into 2 X 1 bed flats, net gain 1</t>
  </si>
  <si>
    <t>HATR 304</t>
  </si>
  <si>
    <t>Land West of Mount Hill</t>
  </si>
  <si>
    <t>HATR 306</t>
  </si>
  <si>
    <t>Land North of Oak Road (Oak Field Tidings Hill)</t>
  </si>
  <si>
    <t>Crowbridge Farm Barn</t>
  </si>
  <si>
    <t>HATR 299</t>
  </si>
  <si>
    <t xml:space="preserve">Phase 2 Former PLC Hunwicks site Kings Road </t>
  </si>
  <si>
    <t>20/00975/FUL</t>
  </si>
  <si>
    <t>Land adjacent 1 Windmill Road</t>
  </si>
  <si>
    <t xml:space="preserve">Former Bird in Hand PH 54 Chapel Hill </t>
  </si>
  <si>
    <t xml:space="preserve">Hatfield Peverel </t>
  </si>
  <si>
    <t>Witham Field Farm Witham Road</t>
  </si>
  <si>
    <t>Demolition of dwelling, erection of new dwelling; nil net change, demolition taken place</t>
  </si>
  <si>
    <t xml:space="preserve">HATF 608 </t>
  </si>
  <si>
    <t xml:space="preserve">16/2096/OUT 19/0494/REM </t>
  </si>
  <si>
    <t>Former Arla Dairy Site (Hatfield Grove)</t>
  </si>
  <si>
    <t xml:space="preserve">HATF 630 </t>
  </si>
  <si>
    <t>Hatfield Bury Farm Bury Lane</t>
  </si>
  <si>
    <t>HATF 314</t>
  </si>
  <si>
    <t>Priory Grange, Land south of Stonepath Drive</t>
  </si>
  <si>
    <t>HATF 317</t>
  </si>
  <si>
    <t>Land north east of Gleneagles Way</t>
  </si>
  <si>
    <t xml:space="preserve">19/02248/FUL </t>
  </si>
  <si>
    <t xml:space="preserve">42 St Andrew's Road </t>
  </si>
  <si>
    <t>Priory Farm Sportsmans Lane</t>
  </si>
  <si>
    <t>21/00899/FUL 22/00002/VAR</t>
  </si>
  <si>
    <t>Land rear of Ashgrove Maldon Road</t>
  </si>
  <si>
    <t>22/01703/FUL</t>
  </si>
  <si>
    <t>Rickstones The Street</t>
  </si>
  <si>
    <t>20/02068/FUL 21/02366/FUL 22/00215/VAR</t>
  </si>
  <si>
    <t xml:space="preserve">Rosemead Fairstead Road </t>
  </si>
  <si>
    <t>Green Farm The Green</t>
  </si>
  <si>
    <t>Redevelopment of buildings at Newlands Farm Station Road</t>
  </si>
  <si>
    <t>Rosemary Farm Rushley Green</t>
  </si>
  <si>
    <t xml:space="preserve">Land at 3 Castle Close </t>
  </si>
  <si>
    <t>04/1469/FUL</t>
  </si>
  <si>
    <t>Adj The Village Hall</t>
  </si>
  <si>
    <t>15/0662/FUL</t>
  </si>
  <si>
    <t>Greenoaks, 83A Alexandra Rd</t>
  </si>
  <si>
    <t xml:space="preserve">Self build/custom build project.  </t>
  </si>
  <si>
    <t>Plots 5 (The Barn Millwood) and 6 St Peter's View Rectory Meadow</t>
  </si>
  <si>
    <t>Plot 7 St Peter's View Rectory Meadow</t>
  </si>
  <si>
    <t>Cobbs Fenn</t>
  </si>
  <si>
    <t>Bluebell Cottage Land at Littlefields Prayors Hill</t>
  </si>
  <si>
    <t>3 Hills Road</t>
  </si>
  <si>
    <t>FEER 233A</t>
  </si>
  <si>
    <t>Land north east of Inworth Road  (Part of Strategic Growth Location Land south of Feering/west of A12)</t>
  </si>
  <si>
    <t xml:space="preserve">Barn land adj Cockerells Farm Skye Green Road </t>
  </si>
  <si>
    <t>21/02679/COUPA</t>
  </si>
  <si>
    <t>Arthur J. Gallagher House Threshelfords Business Park Inworth Road</t>
  </si>
  <si>
    <t>11/01638/FUL 21/00464/FUL</t>
  </si>
  <si>
    <t>Outbuilding at The Red House Church Street</t>
  </si>
  <si>
    <t>KELV 335</t>
  </si>
  <si>
    <t>Station Field, Land west of Kelvedon Station Station Road (Monks Farm)</t>
  </si>
  <si>
    <t>The Lawn House Felix Hall Park Hollow Road</t>
  </si>
  <si>
    <t>New build bungalow within walled garden, replacing apartment within Felix Hall; nil net gain</t>
  </si>
  <si>
    <t>The Old Bakery St Marys Square High Street</t>
  </si>
  <si>
    <t>14/00272/OUT 16/00263/REM</t>
  </si>
  <si>
    <t>Bardfield Saling</t>
  </si>
  <si>
    <t>Kitchen Farm Bardfield Road</t>
  </si>
  <si>
    <t>Medlars Blake End</t>
  </si>
  <si>
    <t xml:space="preserve">Great Saling Water Tower Grove Villas </t>
  </si>
  <si>
    <t>17/01372/COUPA 19/1259/COUPA 21/03132/COUPA</t>
  </si>
  <si>
    <t>King &amp; Co. Dunmow Road</t>
  </si>
  <si>
    <t>CRESS 192 CRESS 193</t>
  </si>
  <si>
    <t>Land adjacent to Braintree Road</t>
  </si>
  <si>
    <t>15/01283/FUL</t>
  </si>
  <si>
    <t>Jodanchri Longacre Road</t>
  </si>
  <si>
    <t>Conversion 1 dwelling to 3, net gain 2</t>
  </si>
  <si>
    <t>CRESS 201</t>
  </si>
  <si>
    <t>Land at Appletree Farm Polecat Road</t>
  </si>
  <si>
    <t>SILV 389</t>
  </si>
  <si>
    <t>15/00280/OUT 18/01751/REM 21/01810/FUL 21/02509/NMA 21/02509/NMA</t>
  </si>
  <si>
    <t>Land off Western Road</t>
  </si>
  <si>
    <t>Land adjacent 37 Western Road</t>
  </si>
  <si>
    <t>Garages/Land adjacent Jubilee Cottage, adjacent 5 Western Road</t>
  </si>
  <si>
    <t>02/2132</t>
  </si>
  <si>
    <t>Wakes Hall Farm Barn</t>
  </si>
  <si>
    <t xml:space="preserve">Self build project.  </t>
  </si>
  <si>
    <t>21/00510/COUPA 21/03349/FUL</t>
  </si>
  <si>
    <t xml:space="preserve">Crows Farm North Road </t>
  </si>
  <si>
    <t xml:space="preserve">16/01996/FUL 21/01214/VAR 18/00989/VAR </t>
  </si>
  <si>
    <t>Purkins Farm Barns Lower Farm Road</t>
  </si>
  <si>
    <t xml:space="preserve">20/0350/COUPA </t>
  </si>
  <si>
    <t>Cherry Tree Barn Borley Barns  Hall Road</t>
  </si>
  <si>
    <t>Place Farm Barn Foxearth Road</t>
  </si>
  <si>
    <t>Barns at Sewells Farm North End Road</t>
  </si>
  <si>
    <t>70 Little Yeldham Road Little Yeldham</t>
  </si>
  <si>
    <t>Barn at The Old Hyde Little Yeldham Road</t>
  </si>
  <si>
    <t>Ovington</t>
  </si>
  <si>
    <t>Barn adj Granary Hall Clare Road</t>
  </si>
  <si>
    <t>Storage Barn NE of Bower Hall, Bower Hall Lane</t>
  </si>
  <si>
    <t>Sweet Briars Pinkuah Lane</t>
  </si>
  <si>
    <t>15/00036/COUPA</t>
  </si>
  <si>
    <t xml:space="preserve">Foot of the Folly Barn School Barn Farm </t>
  </si>
  <si>
    <t>17/01638/FUL 19/1322/VAR</t>
  </si>
  <si>
    <t>Land adj Back House Croft Bulmer Street</t>
  </si>
  <si>
    <t>18/1666/FUL 22/01807/VAR</t>
  </si>
  <si>
    <t>Adjacent May Hill House Park Lane (Dove House)</t>
  </si>
  <si>
    <t>Griggs Farm Barn Bulmer Street</t>
  </si>
  <si>
    <t>Bures</t>
  </si>
  <si>
    <t xml:space="preserve">Adj Secretaries Water Lane </t>
  </si>
  <si>
    <t>16/00382/FUL 19/01219/VAR 19/01738/VAR</t>
  </si>
  <si>
    <t xml:space="preserve">Land adjacent Boulders Nether Hill </t>
  </si>
  <si>
    <t>14/0852/FUL</t>
  </si>
  <si>
    <t>Twinstead Manor Coach House</t>
  </si>
  <si>
    <t>Conversion to 2 dwellings</t>
  </si>
  <si>
    <t>17/0603/FUL</t>
  </si>
  <si>
    <t>The Leys Naggs Farm Barn Old Road</t>
  </si>
  <si>
    <t>Woodview, Land adj Kingsmead School Road</t>
  </si>
  <si>
    <t>16/00189/FUL 95/00275/FUL 22/01000/NMA 22/02032/VAR</t>
  </si>
  <si>
    <t>Ex Haulage yard at 1 Mill Lane</t>
  </si>
  <si>
    <t>19/01511/FUL</t>
  </si>
  <si>
    <t xml:space="preserve">Barn at Burtons Farm Booses Green Pebmarsh Road </t>
  </si>
  <si>
    <t>Hydewell Halstead Road</t>
  </si>
  <si>
    <t>Meadow Croft Lodge Station Road</t>
  </si>
  <si>
    <t xml:space="preserve">Pudsies Paddock Station Road </t>
  </si>
  <si>
    <t xml:space="preserve">EARC 225 </t>
  </si>
  <si>
    <t>Land Rear Of 12 To 24 Halstead Road</t>
  </si>
  <si>
    <t>Springtrees Tey Road</t>
  </si>
  <si>
    <t xml:space="preserve">Colne Place 97 High Street </t>
  </si>
  <si>
    <t>Clay Cottage Land adj Ivy Cottage Clay Hills</t>
  </si>
  <si>
    <t>Land West of Water Lane</t>
  </si>
  <si>
    <t>15/0728</t>
  </si>
  <si>
    <t>Finchingfield Farm Howe Street</t>
  </si>
  <si>
    <t>Replacement of temporary dwelling with permanent dwelling; nil net change.  New dwelling nearing completion March 2022</t>
  </si>
  <si>
    <t>08/1645 19/00637/VAR</t>
  </si>
  <si>
    <t>Hobtoes Farm Mill Lane</t>
  </si>
  <si>
    <t>Redevelopment of bungalow, nil net gain</t>
  </si>
  <si>
    <t>14/01280/FUL 20/02240/ELD</t>
  </si>
  <si>
    <t xml:space="preserve">Cottons Farm Sculpins Lane </t>
  </si>
  <si>
    <t>FINC 708</t>
  </si>
  <si>
    <t>Land West of Bardfield Road</t>
  </si>
  <si>
    <t>Barn to the West of Favours, Bardfield Road</t>
  </si>
  <si>
    <t>FINC 235</t>
  </si>
  <si>
    <t>18/01442/OUT 18/01443/OUT 21/00669/FUL</t>
  </si>
  <si>
    <t>Land West of Hill House Brent Hall Road</t>
  </si>
  <si>
    <t>16/0867/FUL 18/00799/FUL 21/03528/FUL</t>
  </si>
  <si>
    <t>Great Wincey Farm Brent Hall Road</t>
  </si>
  <si>
    <t>Chiefs Farm Cottage Walthams Cross</t>
  </si>
  <si>
    <t>Units 1-5 The Bardfield Centre Braintree Road</t>
  </si>
  <si>
    <t>19/00205/FUL</t>
  </si>
  <si>
    <t>27 The Bardfield Centre Braintree Road and High Barn</t>
  </si>
  <si>
    <t>19/0908/FUL 22/01001/DAC</t>
  </si>
  <si>
    <t xml:space="preserve">Barn at Hill Farm Mill Road </t>
  </si>
  <si>
    <t>Barn S of Hyde Farm Hyde Lane Blackmore End (Chestnut Barn)</t>
  </si>
  <si>
    <t xml:space="preserve">Cottonwood Lodge  Widleybrook Lane </t>
  </si>
  <si>
    <t>21/00674/FUL</t>
  </si>
  <si>
    <t>Bramble Cottage, Land adj Lime Tree Cottage Beazley End Wethersfield</t>
  </si>
  <si>
    <t>17/0931</t>
  </si>
  <si>
    <t>Phase 1A of South West Witham Growth Location, off Hatfield Road</t>
  </si>
  <si>
    <t>18/00884/REM</t>
  </si>
  <si>
    <t xml:space="preserve">Phase 1B South West Witham Growth Location, off Hatfield Road </t>
  </si>
  <si>
    <t xml:space="preserve">WIS 06 </t>
  </si>
  <si>
    <t>15/0430/OUT 19/01040/FUL 20/01434/FUL 20/01571/VAR 21/00249/REM</t>
  </si>
  <si>
    <t xml:space="preserve">Phases 3B, 4  South West Witham Growth Location, off Hatfield Road </t>
  </si>
  <si>
    <t>WITC 422</t>
  </si>
  <si>
    <t>Former Bowls Club And Land At Old Ivy Chimneys Hatfield Road</t>
  </si>
  <si>
    <t>WITC 421</t>
  </si>
  <si>
    <t>Gimsons</t>
  </si>
  <si>
    <t>WITN 426</t>
  </si>
  <si>
    <t>Land north of Conrad Road</t>
  </si>
  <si>
    <t>Adjacent Kelsale White Horse Lane</t>
  </si>
  <si>
    <t>WITN 755</t>
  </si>
  <si>
    <t>18/0011/FUL 20/01851/NMA</t>
  </si>
  <si>
    <t>The Old Pool Club 49 Braintree Road</t>
  </si>
  <si>
    <t>Land rear of 59 Bridge Street</t>
  </si>
  <si>
    <t>The Victoria PH Powershall End</t>
  </si>
  <si>
    <t>Former car park adj The Victoria PH</t>
  </si>
  <si>
    <t>07/1765/FUL</t>
  </si>
  <si>
    <t>Rear of Fear God House High Street</t>
  </si>
  <si>
    <t xml:space="preserve">GREY 274 </t>
  </si>
  <si>
    <t xml:space="preserve">Nuns Walk Field </t>
  </si>
  <si>
    <t>Unit 3 Greenfields Farm Great Yeldham Road</t>
  </si>
  <si>
    <t xml:space="preserve">Sites under construction </t>
  </si>
  <si>
    <t>With Full Planning Permission, sites not yet under construction</t>
  </si>
  <si>
    <t>19/01825/FUL</t>
  </si>
  <si>
    <t>Full</t>
  </si>
  <si>
    <t>Creedy House Bradford Street</t>
  </si>
  <si>
    <t>21/01754/FUL 22/01252/DAC</t>
  </si>
  <si>
    <t>Braiintree</t>
  </si>
  <si>
    <t>Land adjacent 29 High Garrett</t>
  </si>
  <si>
    <t>19/02207/FUL</t>
  </si>
  <si>
    <t>Land adjacent Fairacres 76 Church Lane</t>
  </si>
  <si>
    <t>22/02126/FUL</t>
  </si>
  <si>
    <t xml:space="preserve">Water Tower at Lyons Hall Road </t>
  </si>
  <si>
    <t>19/00786/OUT 22/01469/REM 21/01900/DAC 21/02625/DAC 21/03199/DAC 21/03210/ADV 21/03439/DAC 21/03500/DAC 21/70007/PPA 22/00907/DAC 22/00914/DAC 22/00915/DAC 22/70006/PPA 22/00895/DAC</t>
  </si>
  <si>
    <t>Reserved Matters approved</t>
  </si>
  <si>
    <t>Phase 2 Towerlands Park</t>
  </si>
  <si>
    <t>20/01952/FUL</t>
  </si>
  <si>
    <t>First and second floor, 75 High Street</t>
  </si>
  <si>
    <t>21/02000/FUL</t>
  </si>
  <si>
    <t xml:space="preserve">Flat 15 The Water Tower Swan Side </t>
  </si>
  <si>
    <t>21/03742/FUL</t>
  </si>
  <si>
    <t>Trafalgar House St Michaels Lane</t>
  </si>
  <si>
    <t>21/03749/FUL</t>
  </si>
  <si>
    <t>Former Fire Station/Restaurant Land at Water Tower Swan Side</t>
  </si>
  <si>
    <t>21/02001/FUL</t>
  </si>
  <si>
    <t>Flat 11 The Water Tower Swan Side</t>
  </si>
  <si>
    <t>21/02437/FUL</t>
  </si>
  <si>
    <t>27 Bank Street</t>
  </si>
  <si>
    <t>21/01114/FUL</t>
  </si>
  <si>
    <t>First and Second Floors, 50 Bank Street</t>
  </si>
  <si>
    <t>21/02311/FUL</t>
  </si>
  <si>
    <t>2-4 Great Square</t>
  </si>
  <si>
    <t>22/01741/FUL</t>
  </si>
  <si>
    <t>Unit F Ground Floor And First Floor New Mills Silks Way</t>
  </si>
  <si>
    <t>22/02787/FUL</t>
  </si>
  <si>
    <t>South View Bungalow Clockhouse Way</t>
  </si>
  <si>
    <t>21/01225/FUL</t>
  </si>
  <si>
    <t>Adj 75 Goldingham Drive</t>
  </si>
  <si>
    <t>22/01877/FUL</t>
  </si>
  <si>
    <t>Adjacent 1 Park Drive Braintree</t>
  </si>
  <si>
    <t>19/01871/FUL</t>
  </si>
  <si>
    <t>Land adjacent 24 Brandon Road</t>
  </si>
  <si>
    <t>21/00160/FUL</t>
  </si>
  <si>
    <t>Land Rear Of 25 George Road</t>
  </si>
  <si>
    <t>21/02399/COUPA 23/00090/FUL</t>
  </si>
  <si>
    <t>Prior Approval</t>
  </si>
  <si>
    <t>39 &amp; 41A London Road</t>
  </si>
  <si>
    <t>18/01103/OUT 21/00600/REM 21/02106/VAR 21/03395/DAC</t>
  </si>
  <si>
    <t xml:space="preserve">Land north west of Haverhill Road </t>
  </si>
  <si>
    <t>21/02541/FUL 22/00641/DAC</t>
  </si>
  <si>
    <t>Site of Old Builders Yard 16 Church Street</t>
  </si>
  <si>
    <t>22/00485/COUPA</t>
  </si>
  <si>
    <t>Wildings Farm Barn Wildings Lane</t>
  </si>
  <si>
    <t>22/01520/COUPA</t>
  </si>
  <si>
    <t>Upper House Farmhouse Sturmer Road</t>
  </si>
  <si>
    <t>19/02316/PIP 21/02009/OUT 22/02309/REM 22/03400/DAC</t>
  </si>
  <si>
    <t>Land At Side Of 50 Water Lane</t>
  </si>
  <si>
    <t>19/01472/FUL</t>
  </si>
  <si>
    <t>Rainbows End Sheepcotes Lane</t>
  </si>
  <si>
    <t>Post Plan submission windfall. Conversion of former stable block to dwelling, allowed on appeal</t>
  </si>
  <si>
    <t>19/01590/FUL</t>
  </si>
  <si>
    <t>9-13 Church Street</t>
  </si>
  <si>
    <t>21/00531/COUPA</t>
  </si>
  <si>
    <t>Curds Hall Farm Dutch Barn Cut Hedge Lane Kelvedon Rd</t>
  </si>
  <si>
    <t>21/01152/FUL</t>
  </si>
  <si>
    <t>The Mill House Kings Acre</t>
  </si>
  <si>
    <t>21/00819/FUL</t>
  </si>
  <si>
    <t>West Street Vineyard restaurant</t>
  </si>
  <si>
    <t>20/01917/FUL</t>
  </si>
  <si>
    <t>Barn adjacent Warley Farm Cottages Nuntys Lane Pattiswick</t>
  </si>
  <si>
    <t xml:space="preserve">20/01077/OUT 23/00070/REM </t>
  </si>
  <si>
    <t xml:space="preserve">8 Feering Road </t>
  </si>
  <si>
    <t>21/02840/FUL</t>
  </si>
  <si>
    <t>Glebe House Barn Rectory Road</t>
  </si>
  <si>
    <t>20/1275/COUPA 22/02532/COUPA</t>
  </si>
  <si>
    <t>Barn B at Beardswood Farm Parkhall Road</t>
  </si>
  <si>
    <t>20/00929/FUL</t>
  </si>
  <si>
    <t>11 The Cedars Church Road</t>
  </si>
  <si>
    <t>19/00998/OUT 20/02244/REM 20/00376/DAC 21/00650/DAC 23/00067/DAC</t>
  </si>
  <si>
    <t>Land at Gosfield Tennis Club Braintree Road</t>
  </si>
  <si>
    <t>22/02973/FUL</t>
  </si>
  <si>
    <t>Adjacent/rear of 12 Park Cottages  The Street</t>
  </si>
  <si>
    <t>21/03045/FUL 22/01503/DAC</t>
  </si>
  <si>
    <t>Lynwood Toldish Hall Road</t>
  </si>
  <si>
    <t>19/02042/PIP 21/00263/TDC 21/03295/TDC 22/00176/DAC</t>
  </si>
  <si>
    <t>Technical Details Consent</t>
  </si>
  <si>
    <t xml:space="preserve">Land at Forest Nursery White Ash Green </t>
  </si>
  <si>
    <t xml:space="preserve">21/01253/FUL </t>
  </si>
  <si>
    <t>Cypress Lodge Church Road Greenstead Green</t>
  </si>
  <si>
    <t>21/02218/FUL 22/01166/VAR</t>
  </si>
  <si>
    <t>Land South West of Westwell White Ash Green</t>
  </si>
  <si>
    <t>21/02449/FUL</t>
  </si>
  <si>
    <t>Halstead Hall Braintree Road Greenstead Green</t>
  </si>
  <si>
    <t>22/01230/FUL 22/02389/DAC 22/02471/DAC 22/02605/DAC 22/02733/DAC</t>
  </si>
  <si>
    <t>Chaseways  Russells Road</t>
  </si>
  <si>
    <t>20/01452/FUL 22/00325/VAR</t>
  </si>
  <si>
    <t>Land adj Brambles Collins Road</t>
  </si>
  <si>
    <t xml:space="preserve">18/0082/OUT 19/00729/REM </t>
  </si>
  <si>
    <t>Land rear of Green Gables London Road</t>
  </si>
  <si>
    <t>22/00839/FUL</t>
  </si>
  <si>
    <t>231 Witham Road</t>
  </si>
  <si>
    <t>22/03035/FUL</t>
  </si>
  <si>
    <t xml:space="preserve">Three Wheels 223 Witham Road </t>
  </si>
  <si>
    <t>21/01347/FUL 22/00402/DAC</t>
  </si>
  <si>
    <t>Land rear of 163 London Road</t>
  </si>
  <si>
    <t>21/03003/FUL 22/00296/DAC 22/00421/VAR</t>
  </si>
  <si>
    <t>153 London Road</t>
  </si>
  <si>
    <t>22/02413/FUL</t>
  </si>
  <si>
    <t>Springfield 192 London Road</t>
  </si>
  <si>
    <t>17/0660/FUL 21/02468/FUL</t>
  </si>
  <si>
    <t>Land adjacent The Chase Pretoria Road</t>
  </si>
  <si>
    <t>22/00043/FUL</t>
  </si>
  <si>
    <t>Land at East Mill</t>
  </si>
  <si>
    <t>22/00279/FUL</t>
  </si>
  <si>
    <t>Store rear of 45 High Street</t>
  </si>
  <si>
    <t xml:space="preserve">19/02079/FUL 22/03312/DAC </t>
  </si>
  <si>
    <t>Former ATS building 41 Chapel Hill</t>
  </si>
  <si>
    <t>20/01440/FUL 21/02240/DAC 21/02975/VAR</t>
  </si>
  <si>
    <t>Land Adjacent Pitchards Trinity Street Halstead</t>
  </si>
  <si>
    <t>21/00320/FUL</t>
  </si>
  <si>
    <t xml:space="preserve">Sundern Tidings Hill </t>
  </si>
  <si>
    <t>21/02874/FUL 22/02674/DAC 23/00420/DAC</t>
  </si>
  <si>
    <t>Part side garden of Runnymede Tidings Hill</t>
  </si>
  <si>
    <t>20/00542/FUL 21/01692/DAC</t>
  </si>
  <si>
    <t>Barn at Smallands Hall Farm Spring Lane</t>
  </si>
  <si>
    <t>22/02278/FUL</t>
  </si>
  <si>
    <t>Shalom, Peverel Avenue, Nounsley</t>
  </si>
  <si>
    <t>22/02040/FUL</t>
  </si>
  <si>
    <t>Barn at Crabbs Hill Farm Crabb's Hill</t>
  </si>
  <si>
    <t>21/03696/FUL</t>
  </si>
  <si>
    <t>Nounsley</t>
  </si>
  <si>
    <t>Land north of Butlers Ulting Road</t>
  </si>
  <si>
    <t>15/03/COUPA 17/0387/FUL 20/02194/OUT 21/00471/FUL 21/02768/VAR 22/00925/FUL</t>
  </si>
  <si>
    <t>Land adj Stanfield Meadow Vicarage Avenue</t>
  </si>
  <si>
    <t>20/01358/COUPA 21/01135/DAC</t>
  </si>
  <si>
    <t>22/01602/COUPA</t>
  </si>
  <si>
    <t xml:space="preserve">Barn at Webbs Farmhouse Pole Lane </t>
  </si>
  <si>
    <t>13/00687/FUL 19/01388/FUL 16/01285/DAC</t>
  </si>
  <si>
    <t>Land rear of 1 and 3 Castle Lane</t>
  </si>
  <si>
    <t>Building Regulations Initial Notice submitted 21/01244/IN</t>
  </si>
  <si>
    <t>21/02261/FUL 22/02649/DAC</t>
  </si>
  <si>
    <t>Castle Hedingham United Reformed Church 32 Queen Street</t>
  </si>
  <si>
    <t>22/01553/FUL</t>
  </si>
  <si>
    <t>Nunnery Farm Barn Nunnery Farmn Nunnery Street</t>
  </si>
  <si>
    <t>21/00783/FUL 22/02159/FUL</t>
  </si>
  <si>
    <t>Land opposite Cuckoos Farm Wethersfield Road</t>
  </si>
  <si>
    <t>20/01619/FUL</t>
  </si>
  <si>
    <t>40 Alderford Street</t>
  </si>
  <si>
    <t>22/01457/COUPA 22/02518/FUL</t>
  </si>
  <si>
    <t xml:space="preserve">Foxborough Agricultural Barn Halstead Road </t>
  </si>
  <si>
    <t>22/01902/FUL</t>
  </si>
  <si>
    <t>35 Station Road</t>
  </si>
  <si>
    <t>22/03446/COUPA</t>
  </si>
  <si>
    <t>Barn at Sugar Lane Farm Sugar Lane</t>
  </si>
  <si>
    <t xml:space="preserve">18/00485/COUPA 18/01161/FUL 19/00395/LBC 22/00579/FUL </t>
  </si>
  <si>
    <t>Land Between The Coach House And The Anchorage Prested Hall Chase</t>
  </si>
  <si>
    <t>21/02354/FUL 22/01852/DAC</t>
  </si>
  <si>
    <t>Easterford Nursery Easterford Road</t>
  </si>
  <si>
    <t>KELV 626</t>
  </si>
  <si>
    <t>17/2271/OUT 19/00819/DAC 20/02128/REM 21/02120/DAC 22/01954/NMA 23/00233/DAC</t>
  </si>
  <si>
    <t>Land adjacent Watering Farm Coggeshall Road</t>
  </si>
  <si>
    <t>21/01701/FUL</t>
  </si>
  <si>
    <t>Brimpton House 59A High Street</t>
  </si>
  <si>
    <t>16/2136/COUPA 17/00590/FUL 20/00757/FUL 21/03271/DAC</t>
  </si>
  <si>
    <t>Gentlemans Farm Barns The Street</t>
  </si>
  <si>
    <t>22/01611/FUL</t>
  </si>
  <si>
    <t>Land At Taborsfield House Woolpits Road</t>
  </si>
  <si>
    <t>20/01751/FUL 22/02285/FUL</t>
  </si>
  <si>
    <t xml:space="preserve">Mill House School Road </t>
  </si>
  <si>
    <t>21/00981/FUL</t>
  </si>
  <si>
    <t>Common Farm Long Lane Rayne</t>
  </si>
  <si>
    <t>16/1782/FUL  20/00954/DAC 21/00175/FUL</t>
  </si>
  <si>
    <t>Land rear of 1-8 Leyfield Braintree Road</t>
  </si>
  <si>
    <t>CRESS 203 CRESS 209</t>
  </si>
  <si>
    <t>Land between Long Green and Braintree Road, Long Green</t>
  </si>
  <si>
    <t>18/00069/FUL 20/00765/FUL</t>
  </si>
  <si>
    <t>Barn at Ford Farm Church Road</t>
  </si>
  <si>
    <t>21/00031/OUT 22/01921/PDEM</t>
  </si>
  <si>
    <t>Burghey Brook Farm  London Road Rivenhall End</t>
  </si>
  <si>
    <t>Loss of dwelling in connection with development of land for employment uses</t>
  </si>
  <si>
    <t>19/01947/OUT 22/01541/REM</t>
  </si>
  <si>
    <t>Land Adjacent Glebe Farm Rectory Lane</t>
  </si>
  <si>
    <t xml:space="preserve">21/03025/FUL </t>
  </si>
  <si>
    <t>Colemans Cottage Fishery Little Braxted Lane Rivenhall End</t>
  </si>
  <si>
    <t>22/02519/FUL</t>
  </si>
  <si>
    <t>Pannells Cole Green</t>
  </si>
  <si>
    <t>20/01696/FUL</t>
  </si>
  <si>
    <t>Home Farm Otten Road</t>
  </si>
  <si>
    <t>21/03419/COUPA</t>
  </si>
  <si>
    <t>Hopkins Farm Barn Yeldham Road</t>
  </si>
  <si>
    <t>Barn conversion, Post Plan submission windfall permission</t>
  </si>
  <si>
    <t>22/00394/COUPA 22/03079/FUL</t>
  </si>
  <si>
    <t xml:space="preserve">Waits Farm Bells Road </t>
  </si>
  <si>
    <t>20/01056/FUL</t>
  </si>
  <si>
    <t>Red House The Green</t>
  </si>
  <si>
    <t>22/02331/FUL</t>
  </si>
  <si>
    <t>Redevelopment of log cabin completed in recent years 14/00940/FUL and 17/01796/FUL, nil net change</t>
  </si>
  <si>
    <t>20/00437/FUL 21/01040/DAC 21/01039/DAC 22/00245/FUL</t>
  </si>
  <si>
    <t>The Stable Barn NW of Bower Hall, Bower Hall Lane</t>
  </si>
  <si>
    <t>22/02207/COUPA</t>
  </si>
  <si>
    <t>Prior Approval given</t>
  </si>
  <si>
    <t>The Bungalow Clare Road</t>
  </si>
  <si>
    <t>19/1901/OUT 21/02222/REM</t>
  </si>
  <si>
    <t xml:space="preserve">Land adjacent 3 Park Lane </t>
  </si>
  <si>
    <t>20/02006/COUPA</t>
  </si>
  <si>
    <t>Barns at Butlers Farm Colne Road</t>
  </si>
  <si>
    <t>20/02053/FUL</t>
  </si>
  <si>
    <t xml:space="preserve">Parkgate Farm Delvyns Lane </t>
  </si>
  <si>
    <t>22/01008/COUPA</t>
  </si>
  <si>
    <t>Great Henny</t>
  </si>
  <si>
    <t>Dove House Farm Amos Hill</t>
  </si>
  <si>
    <t>20/00180/OUT 22/00235/DAC 22/02784/REM 22/03245/DAC</t>
  </si>
  <si>
    <t>Land To The Rear Of Orchard House The Green</t>
  </si>
  <si>
    <t>21/02247/FUL 22/01309/DAC 22/01624/DAC</t>
  </si>
  <si>
    <t>22/00491/FUL</t>
  </si>
  <si>
    <t>Black Barn and Cart Lodge at Brook Farm Station Road</t>
  </si>
  <si>
    <t>21/02804/FUL</t>
  </si>
  <si>
    <t>Brook Barns Brook Farm Station Road Colne Engaine</t>
  </si>
  <si>
    <t>20/01395/FUL</t>
  </si>
  <si>
    <t>9 Queens Road</t>
  </si>
  <si>
    <t>20/01167/FUL 21/01563/VAR 22/01584/DAC 22/02129/NMA</t>
  </si>
  <si>
    <t>54 Coggeshall Road</t>
  </si>
  <si>
    <t>22/00859/FUL</t>
  </si>
  <si>
    <t>22/01729/FUL</t>
  </si>
  <si>
    <t>11 Station Road</t>
  </si>
  <si>
    <t>Windfall site, subdivision of site, demolishing part of buildings/garage and erection of dwelling</t>
  </si>
  <si>
    <t>19/01956/OUT 21/00642/REM 22/02443/DAC</t>
  </si>
  <si>
    <t>Land north of Hamsters Close Oak Road</t>
  </si>
  <si>
    <t>22/03437/FUL</t>
  </si>
  <si>
    <t>Barn at Land Known As Millfield Acre Water Lane</t>
  </si>
  <si>
    <t>22/01038/COUPA</t>
  </si>
  <si>
    <t>Hunts Hall Colne Road</t>
  </si>
  <si>
    <t>23/00068/COUPA</t>
  </si>
  <si>
    <t xml:space="preserve">Barn at Cricks Farm Hill House Road </t>
  </si>
  <si>
    <t>21/00992/COUPA 21/02974/FUL</t>
  </si>
  <si>
    <t>Brambles Farm Brambles Lane</t>
  </si>
  <si>
    <t>19/01065/FUL 20/00922/FUL</t>
  </si>
  <si>
    <t>Normans Cottage Bardfield Road</t>
  </si>
  <si>
    <t>20/00832/FUL 21/02674/DAC</t>
  </si>
  <si>
    <t>Hole Farm Barn Stambourne Road</t>
  </si>
  <si>
    <t>22/00714/FUL</t>
  </si>
  <si>
    <t>Mandalay Farm Pump Lane Walthams Cross</t>
  </si>
  <si>
    <t>20/01415/FUL</t>
  </si>
  <si>
    <t xml:space="preserve">Outbuilding at 8 Alienor Avenue </t>
  </si>
  <si>
    <t>20/02231/FUL</t>
  </si>
  <si>
    <t>Co-Op 1-2 St Johns Terrace Brook Street</t>
  </si>
  <si>
    <t>21/03331/FUL</t>
  </si>
  <si>
    <t>Barn To Northwest Of Bell Cottage Bell Lane</t>
  </si>
  <si>
    <t>22/00790/FUL</t>
  </si>
  <si>
    <t>Millbank Dunmow Road</t>
  </si>
  <si>
    <t>22/00973/FUL</t>
  </si>
  <si>
    <t>Great Pitley Farm Beslyns Road</t>
  </si>
  <si>
    <t>Redevelopment of chalet bungalow, nil net gain</t>
  </si>
  <si>
    <t>20/01043/FUL 22/02625/FUL</t>
  </si>
  <si>
    <t>Shalford Hall Farm The Street</t>
  </si>
  <si>
    <t>21/02953/FUL</t>
  </si>
  <si>
    <t>Goldsticks Farm Barn Braintree Road</t>
  </si>
  <si>
    <t>22/01583/COUPA</t>
  </si>
  <si>
    <t xml:space="preserve">Barn at Dynes Farm Shalford Green </t>
  </si>
  <si>
    <t>20/00008/OUT 22/02166/REM 22/03015/NMA</t>
  </si>
  <si>
    <t>Fox House Church End</t>
  </si>
  <si>
    <t>22/01647/FUL</t>
  </si>
  <si>
    <t xml:space="preserve">Barns at Sheering Hall Braintree Road </t>
  </si>
  <si>
    <t>22/03306/COUPA</t>
  </si>
  <si>
    <t>Hunts Farm Hulls Lane</t>
  </si>
  <si>
    <t>19/01155/FUL 22/00447/DAC</t>
  </si>
  <si>
    <t>Brook Cottage Blackmore End</t>
  </si>
  <si>
    <t xml:space="preserve">19/1454/COUPA 21/03334/COUPA </t>
  </si>
  <si>
    <t>Oakland Barn Land adj Bakers Farm Bakers Farm Lane Blackmore End</t>
  </si>
  <si>
    <t>19/01674/FUL 22/00517/DAC 22/00517/DAC 22/02368/DAC</t>
  </si>
  <si>
    <t>Bakers Farm Barn Bakers Farm Lane Blackmore End</t>
  </si>
  <si>
    <t>21/00505/FUL</t>
  </si>
  <si>
    <t>Land Adjacent 56 Saffron Gardens</t>
  </si>
  <si>
    <t>19/02240/OUT 21/03145/REM 23/00087/VAR</t>
  </si>
  <si>
    <t xml:space="preserve">Georgeanne House School Green Blackmore End </t>
  </si>
  <si>
    <t>17/2256/FUL 20/00759/DAC 21/01916/FUL 22/01832/DAC</t>
  </si>
  <si>
    <t>Land rear of 51-57 Newland Street</t>
  </si>
  <si>
    <t xml:space="preserve">20/00660/FUL </t>
  </si>
  <si>
    <t>Roslyn House 16 Newland Street</t>
  </si>
  <si>
    <t>20/01355/FUL</t>
  </si>
  <si>
    <t>Land Between Oomingmak And Newton Maldon Road</t>
  </si>
  <si>
    <t>20/01366/FUL</t>
  </si>
  <si>
    <t xml:space="preserve">Land adjacent 4A/B/C/D Maldon Road </t>
  </si>
  <si>
    <t>22/00276/FUL 23/01153/DAC</t>
  </si>
  <si>
    <t>Guithavon House Guithaven Street</t>
  </si>
  <si>
    <t>21/03365/FUL</t>
  </si>
  <si>
    <t xml:space="preserve">Outbuilding at Warwick House 48 Collingwood Road </t>
  </si>
  <si>
    <t>21/02439/FUL</t>
  </si>
  <si>
    <t>Mill Lane Stores Mill Lane</t>
  </si>
  <si>
    <t>Demolition of an existing single-storey retail unit and construction of a new two-storey building comprising retail space on the ground floor and 1 x 1 bedroom apartment on the first floor.</t>
  </si>
  <si>
    <t>20/00808/FUL</t>
  </si>
  <si>
    <t>Land rear of 111-115 Newland Street</t>
  </si>
  <si>
    <t>Allowed on appeal 15 December 2022; 4 houses and 3 flats</t>
  </si>
  <si>
    <t>21/03680/FUL</t>
  </si>
  <si>
    <t>14 Rickstones Road</t>
  </si>
  <si>
    <t>Redevelopment, nil net gain</t>
  </si>
  <si>
    <t>WITN 429</t>
  </si>
  <si>
    <t>19/00014/FUL</t>
  </si>
  <si>
    <t>Rickstones Neighbourhood Centre, land at Dorothy Sayers Drive/Laburnum Avenue</t>
  </si>
  <si>
    <t>21/02858/FUL</t>
  </si>
  <si>
    <t xml:space="preserve">Land to the rear of 47 Hatfield Road </t>
  </si>
  <si>
    <t>22/00875/FUL</t>
  </si>
  <si>
    <t>Land to rear of Jack and Jenny Hatfield Road</t>
  </si>
  <si>
    <t>21/01350/FUL 21/02781/DAC</t>
  </si>
  <si>
    <t>Spaynes Hall barn and coach house, Cherry Lane</t>
  </si>
  <si>
    <t xml:space="preserve">20/00526/COUPA </t>
  </si>
  <si>
    <t>Flowers Hall Farm Barn Gainsford End</t>
  </si>
  <si>
    <t>20/00844/FUL</t>
  </si>
  <si>
    <t>Land rear of Church Farm Farm Barn Church Lane</t>
  </si>
  <si>
    <t>With Outline Planning Permission, not Major Development</t>
  </si>
  <si>
    <t>20/01897/OUT 22/02664/REM</t>
  </si>
  <si>
    <t>Outline</t>
  </si>
  <si>
    <t xml:space="preserve">Land at Rectory Meadow </t>
  </si>
  <si>
    <t>21/01772/OUT</t>
  </si>
  <si>
    <t>Land South of Coggeshall Road</t>
  </si>
  <si>
    <t>21/01050/OUT 23/01026/FUL</t>
  </si>
  <si>
    <t xml:space="preserve">Land at Bridge Hall Barn Hollies Road </t>
  </si>
  <si>
    <t>20/00148/OUT 22/02913/DAC</t>
  </si>
  <si>
    <t>16 Old Road Coggeshall</t>
  </si>
  <si>
    <t>22/00518/OUT</t>
  </si>
  <si>
    <t xml:space="preserve">Land south of Longmead Court Nursing Home London Road </t>
  </si>
  <si>
    <t>20/01668/OUT</t>
  </si>
  <si>
    <t>Land at Church Road, r/o 113-127 High Street</t>
  </si>
  <si>
    <t xml:space="preserve">20/00324/OUT 20/01933/FUL 22/03160/VAR </t>
  </si>
  <si>
    <t>C Ambrose Motors 7 - 9 Colchester Road</t>
  </si>
  <si>
    <t>21/00273/OUT</t>
  </si>
  <si>
    <t>Barn at Home Farm Lawshall's Hill</t>
  </si>
  <si>
    <t>22/00909/OUT 22/03137/PDEM</t>
  </si>
  <si>
    <t>Bungalow at Brooms Farm Colne Park Road</t>
  </si>
  <si>
    <t>22/02902/OUT</t>
  </si>
  <si>
    <t>Land To The Rear Of 5 Colne Park Road</t>
  </si>
  <si>
    <t>21/00574/OUT</t>
  </si>
  <si>
    <t xml:space="preserve">Toppesfield </t>
  </si>
  <si>
    <t>Mission Hall Gainsford End Road</t>
  </si>
  <si>
    <t>Total non major development sites with outline permission</t>
  </si>
  <si>
    <t>With Outline Planning Permission for Major Development</t>
  </si>
  <si>
    <t>BOCN 135</t>
  </si>
  <si>
    <t>17/01304/OUT 21/00213/DAC 21/01722/DAC 21/02334/DAC 22/00804/DAC 22/70002/PPA 22/01808/REM 22/01923/DAC 22/01924/DAC 22/02113/DAC 22/02128/DAC 22/02220/S106A 23/00970/DAC</t>
  </si>
  <si>
    <t>Reserved Matters has Res to Grant</t>
  </si>
  <si>
    <t>Millview Park Land off Church Street, North of Grove Field High Garrett</t>
  </si>
  <si>
    <t>Land South Of Gilda Terrace and North Of Flitch Way</t>
  </si>
  <si>
    <t>Land off Bournebridge Hill Greenstead Green</t>
  </si>
  <si>
    <t>Land North of Maldon Road</t>
  </si>
  <si>
    <t>17/00679/OUT</t>
  </si>
  <si>
    <t>Land North of London Road</t>
  </si>
  <si>
    <t>21/03053/OUT</t>
  </si>
  <si>
    <t>Land East of Braintree Road Tye Green</t>
  </si>
  <si>
    <t xml:space="preserve">Phase 4 Land NE of Rectory Lane </t>
  </si>
  <si>
    <t>Phase 5 South West Witham Growth Location, off Hatfield Road, and Land to the north of the school site</t>
  </si>
  <si>
    <t>HATF315 HATF316</t>
  </si>
  <si>
    <t>19/01896/OUT 22/01993/DAC 23/00350/DAC 23/00559/DAC 23/00637/DAC 23/00638/DAC  23/00639/DAC 23/00640/DAC 23/00641/DAC 23/00753/DAC 23/00737/REM 23/00781/REM</t>
  </si>
  <si>
    <t>Land at Woodend Farm</t>
  </si>
  <si>
    <t>Sites with outline planning permission, major development sites</t>
  </si>
  <si>
    <t>Sites With a Resolution to Grant</t>
  </si>
  <si>
    <t>COGG 174</t>
  </si>
  <si>
    <t>Resolution to Grant</t>
  </si>
  <si>
    <t>Cooksfield, East Street</t>
  </si>
  <si>
    <t>20/01493/OUT</t>
  </si>
  <si>
    <t>Land at Mount Hill</t>
  </si>
  <si>
    <t>Outline application has Resolution to Grant from Plannng Committee 07.03.2023 (decision issued 14.04.2023)</t>
  </si>
  <si>
    <t>KELV 332</t>
  </si>
  <si>
    <t>21/02241/FUL 23/01369/DAC 23/01375/DAC 23/01378/DAC 23/01381/DAC 23/01383/DAC 23/01397/DAC</t>
  </si>
  <si>
    <t>Land adj St Dominics Residential Home The Cloisters London Road</t>
  </si>
  <si>
    <t>Sites with a Resolution to Grant</t>
  </si>
  <si>
    <t>Other sites Without Planning Permission</t>
  </si>
  <si>
    <t>Without</t>
  </si>
  <si>
    <t>22/02409/FUL</t>
  </si>
  <si>
    <t>Cox's Yard, Land north of Rayne Road, south of Bunyan Road</t>
  </si>
  <si>
    <t>Other identified sites without planning permission</t>
  </si>
  <si>
    <t>Plus windfall allowance, without permission</t>
  </si>
  <si>
    <t>Total forecast supply, C3 use class</t>
  </si>
  <si>
    <t>C2 Communal Accommodation rooms</t>
  </si>
  <si>
    <t>Land at Braintree College Church Lane (Braintree Mews)</t>
  </si>
  <si>
    <t>18/01367/FUL</t>
  </si>
  <si>
    <t>Single storey rear extension to provide adiitional spaces to service nursing home, 22/01179/IN, Single storey extension to create kitchen, laundry and staff room, internal alterations to form 2 no additional bedrooms, 2 no ground floor WC's and 1 no en-suite</t>
  </si>
  <si>
    <t>15/1186/FUL</t>
  </si>
  <si>
    <t>Willowmead Nursing Home Wickham Bishops Road</t>
  </si>
  <si>
    <t>21/02449/FUL 22/02211/FUL</t>
  </si>
  <si>
    <t>19/00111/FUL 20/01786/DAC</t>
  </si>
  <si>
    <t>Meadows Residential Care Home Fairy Hall Lane</t>
  </si>
  <si>
    <t>Building Regs Initial Notice submitted 21/01210/IN</t>
  </si>
  <si>
    <t>Allowed on appeal January 2023, 300 dwellings and care home, estimated 64 bedrooms</t>
  </si>
  <si>
    <t>Local Plan allocation, planning application also includes 7 supported living bungalows - Resolution to Grant from Planning Committee 29 Nov 2022; decision issued 4 April 2023, conditions being discharged and Building Regs Initial Notice submitted 22/00654/IN - now under construction</t>
  </si>
  <si>
    <t>Total rooms</t>
  </si>
  <si>
    <t>Converted to contribution to supply (/ 1.8)</t>
  </si>
  <si>
    <t>Former Courtauld Boiler Building Factory Lane West</t>
  </si>
  <si>
    <t>Sites under construction</t>
  </si>
  <si>
    <t>Full application for 20 dwellings had Resolution to Grant from Planning Coimmittee 15.11.2022; permission granted with S106 signed 04.10.2023.  Building Regs Intial Notice submitted June 2022 22/00658/IN.</t>
  </si>
  <si>
    <t>Seven X 2 bed close care bungalows, developed in association with erection of 21 bed care home.  Resolution to Grant from Planning Committee 29 November 2022, decision issued 4 April 2023, Building Regs Initial Notice ref 22/00654/IN; development is now under construction</t>
  </si>
  <si>
    <t xml:space="preserve">HATR 752 </t>
  </si>
  <si>
    <t>Total site capacity</t>
  </si>
  <si>
    <t>Built to 31.3.2023</t>
  </si>
  <si>
    <t>Outstanding capacity</t>
  </si>
  <si>
    <t xml:space="preserve">Developer Bellway Homes.  Permission for 50 homes, net supply 46. </t>
  </si>
  <si>
    <t>Developer Bellway Homes</t>
  </si>
  <si>
    <t xml:space="preserve">Developer Redrow Homes.  </t>
  </si>
  <si>
    <t>Developer Sanctuary Group. 54 more plots completed April 2023 - November 2023</t>
  </si>
  <si>
    <t>Moss Farm Wethersfield Road</t>
  </si>
  <si>
    <t>22/00942/FUL</t>
  </si>
  <si>
    <t>22/01130/FUL 23/02907/DAC</t>
  </si>
  <si>
    <t>75 Thistley Green Road</t>
  </si>
  <si>
    <t>22/01155/FUL</t>
  </si>
  <si>
    <t>58 Churchill Avenue</t>
  </si>
  <si>
    <t>Demolition of existing care home building with 35 beds care and erection of new 60 bed care home, net increase of 25 rooms.  Total on site with other building will be 60 + 27 = 87.  Completed Nov 2023</t>
  </si>
  <si>
    <t>Allowed on appeal.  Building Regulations Initial Notice ref 21/01143/IN</t>
  </si>
  <si>
    <t>Hybrid planning permission granted 2 March 2020  - Phase 1 full permission for 189 homes and outline only for remaining 636 homes.   This phase Includes 38 affordable homes.  Building Regs Initial Notice submitted for first 100 homes Nov 2022 22/01150/IN.  s.78 Highway Works Agreement in place.  Construction of first plot started March 2023</t>
  </si>
  <si>
    <t xml:space="preserve">Developer Dimora Homes.  Permission for 19 homes (15 = net) </t>
  </si>
  <si>
    <t>Redevelopment of dwelling, 2 new dwellings, net gain +1.  Existing dwelling demolished Autumn 2021</t>
  </si>
  <si>
    <t xml:space="preserve">Includes 14 affordable homes.  Developer Mulberry Homes.  </t>
  </si>
  <si>
    <t xml:space="preserve">Change of use from office to 2 flats.  </t>
  </si>
  <si>
    <t>Conversion of first floor part of estate agents' premises</t>
  </si>
  <si>
    <t xml:space="preserve">Demolition of all buildings and removal of commercial uses and construction of two buildings containing 12 flats. </t>
  </si>
  <si>
    <t xml:space="preserve">Permission granted 6 Nov 2020 for 59 houses and 22 flats; Developer Croudace Homes.    </t>
  </si>
  <si>
    <t xml:space="preserve">Redevelopment of agricultural machinery depot.  Developer Troy Homes Ltd.  </t>
  </si>
  <si>
    <t>Redevelopment of dwelling, nil net change</t>
  </si>
  <si>
    <t>Conversion from previous commercial use</t>
  </si>
  <si>
    <t>Redevelopment, nil net gain, self build project</t>
  </si>
  <si>
    <t xml:space="preserve">Redevelopment of workshop buildings. </t>
  </si>
  <si>
    <t>Redevelopment, nil net gain.  Existing dwelling demolished January 2023</t>
  </si>
  <si>
    <t>Self build/custom build project</t>
  </si>
  <si>
    <t>Developer Arbora Homes Limited.  Plot 5 completed March 2023</t>
  </si>
  <si>
    <t>Permission for redevelopment of barn superseded earlier prior approval for conversion</t>
  </si>
  <si>
    <t xml:space="preserve">Development of 8 homes on mainly industrial site, loss of 1 dwelling now demolished; net gain 7.  </t>
  </si>
  <si>
    <t xml:space="preserve">Replacement dwelling; nil net change. Demolition taken place, new dwelling under construction.   </t>
  </si>
  <si>
    <t>Prior approval for conversion of barns. Completed April 2023</t>
  </si>
  <si>
    <t>Redevelopment, erection 2 new homes</t>
  </si>
  <si>
    <t>Developer Countryside Properties.</t>
  </si>
  <si>
    <t xml:space="preserve">Change of use 1st floor flat &amp; offices above to residential on 1st floor, 2 flats 2nd floor.  </t>
  </si>
  <si>
    <t xml:space="preserve">Developer Bellway Homes.  </t>
  </si>
  <si>
    <t xml:space="preserve">Developer Bellway Homes.   </t>
  </si>
  <si>
    <t xml:space="preserve">Permission for conversion of barn to 1 dwelling superseded earlier permission for conversion to 2. </t>
  </si>
  <si>
    <t xml:space="preserve">Conversion of former public house into three apartments; </t>
  </si>
  <si>
    <t xml:space="preserve">Change of use former boiler building to 22 flats. </t>
  </si>
  <si>
    <t>Developer BDW Eastern Counties (David Wilson Homes). .</t>
  </si>
  <si>
    <t>Barn conversion by prior approval</t>
  </si>
  <si>
    <t>Replacement dwelling, nil net change</t>
  </si>
  <si>
    <t xml:space="preserve">Change of use barn and holiday lets.  </t>
  </si>
  <si>
    <t xml:space="preserve">Part garden.  </t>
  </si>
  <si>
    <t xml:space="preserve">Appeal allowed 30.06.2020  </t>
  </si>
  <si>
    <t xml:space="preserve">Redevelopment of outbuildings.  </t>
  </si>
  <si>
    <t xml:space="preserve">Developer Bloor Homes. </t>
  </si>
  <si>
    <t xml:space="preserve">Barn conversion by prior approval. </t>
  </si>
  <si>
    <t xml:space="preserve">Conversion of offices via prior approval.  </t>
  </si>
  <si>
    <t>Change of use from B1 office to 2 X 1 bed flats</t>
  </si>
  <si>
    <t>Completed 5 April 2023</t>
  </si>
  <si>
    <t>Developer Countryside Properties</t>
  </si>
  <si>
    <t>Developer Inland Homes;</t>
  </si>
  <si>
    <t>Change of use from storage and distribution</t>
  </si>
  <si>
    <t>Plots 1 and 3 completed, plot 2 completed April 2023</t>
  </si>
  <si>
    <t>Barn conversion</t>
  </si>
  <si>
    <t>Conversion of barn to 2 dwellings</t>
  </si>
  <si>
    <t xml:space="preserve">Barn conversion, </t>
  </si>
  <si>
    <t xml:space="preserve">Nil net change, redevelopment of dwelling. </t>
  </si>
  <si>
    <t>Conversion in progress, 16/01102/DWECON, confirmed ready for occupation June 2023</t>
  </si>
  <si>
    <t xml:space="preserve">Conversion of barn.  </t>
  </si>
  <si>
    <t xml:space="preserve">Demolition of pool building and ertection of dwelling. </t>
  </si>
  <si>
    <t>Barn conversion.  Self build project. Nearing completion</t>
  </si>
  <si>
    <t>Demolition/replacement, nil net change</t>
  </si>
  <si>
    <t>Developer Persimmon Homes</t>
  </si>
  <si>
    <t xml:space="preserve">Allowed on appeal. </t>
  </si>
  <si>
    <t xml:space="preserve">Allowed on appeal November 2020.  Developer Hills Residential.  </t>
  </si>
  <si>
    <t xml:space="preserve">Redevelopment of barn.  </t>
  </si>
  <si>
    <t xml:space="preserve"> Appeal allowed 28.01.2020</t>
  </si>
  <si>
    <t xml:space="preserve">Conversion of barn into a dwelling, conversion of adjacent former commercial building into a dwelling and erection of 1 new build dwelling.  </t>
  </si>
  <si>
    <t xml:space="preserve">Conversion of barn to 1-bed dwelling. </t>
  </si>
  <si>
    <t xml:space="preserve">Redevelopment of dwelling, nil net gain.  </t>
  </si>
  <si>
    <t xml:space="preserve">Developer Redrow Homes.   91 total, 80 completed.  </t>
  </si>
  <si>
    <t xml:space="preserve">Erection of detached bungalow. </t>
  </si>
  <si>
    <t>Redevelopment to provide 8 X 1 bed flats and 2 X 2 bed flats.</t>
  </si>
  <si>
    <t>Revised plans approved June 2021</t>
  </si>
  <si>
    <t>Change of use PH to dwelling</t>
  </si>
  <si>
    <t xml:space="preserve">Conversion of office to residential.  </t>
  </si>
  <si>
    <t>Developer Rose Builders;</t>
  </si>
  <si>
    <t>Granted on appeal May 2022</t>
  </si>
  <si>
    <t>Conversion of water tower</t>
  </si>
  <si>
    <t>Developer Dandara Eastern Ltd; now under construction.</t>
  </si>
  <si>
    <t xml:space="preserve">Conversion of 1 X maisonette to 2 X 1-bed flats.  </t>
  </si>
  <si>
    <t>Net loss; conversion from 6 bedsits for young people (C3b) to 3 self contained flats for Rough Sleeping Accommodation programme (C3a).  Specialist accommodation.</t>
  </si>
  <si>
    <t xml:space="preserve">Change of use of former fire station from resturant (Use Class E(b)) to 3 x 1 bedroom and 1 x studio flats </t>
  </si>
  <si>
    <t>Conversion to create 6 X 1 bed and 2 X 2 bed flats as part of mixed use redevelopment of commercial/retail site</t>
  </si>
  <si>
    <t>Change of use from commercial business and service UC E to 2 X 1 bed flats</t>
  </si>
  <si>
    <t>Conversion of offices to create 4 no. self-contained residential flats comprising 3 x 2 bedroomed units 1 x 1 bedroom units.</t>
  </si>
  <si>
    <t>Redevelopment of outbuilding adjacent bungalow</t>
  </si>
  <si>
    <t>Part garden</t>
  </si>
  <si>
    <t>Change of use from offices to a 2 bed bungalow</t>
  </si>
  <si>
    <t>Barn conversion via Prior Approval</t>
  </si>
  <si>
    <t xml:space="preserve">Mixed use conversion of commercial premises, change of use from commercial on ground floor and 2 flats on first floor, to 1 3 bed dwelling, 1 X 1 bed flat on first floor, 1 commercial unit on ground floor and 1 commercial unit at ground and first floor - nil net change in number of dwellings, </t>
  </si>
  <si>
    <t>Change of use from office; Building Regs application submitted 22/00351/DWECON</t>
  </si>
  <si>
    <t>Change of use part of restaurant to dwelling</t>
  </si>
  <si>
    <t>Redevelopment, nil net change</t>
  </si>
  <si>
    <t>Change of use of agricultural buildings</t>
  </si>
  <si>
    <t>Building Regs Initial Notice ref 21/00362/IN</t>
  </si>
  <si>
    <t>Building Regs Initial Notice submitted April 2022, 22/00424/IN; completed Sept 2023</t>
  </si>
  <si>
    <t>Redevelopment, nil net change.  Demolition of bungalow and replacement with 2 storey house.  Building Regs Initial Notice submitted July 2022, 22/00830/IN</t>
  </si>
  <si>
    <t>Allowed on appeal.  Construction commenced June 2023, 22/00666/DOMBN</t>
  </si>
  <si>
    <t>Redevelopment of dwelling, nil net gain.  Granted 29.06.2013</t>
  </si>
  <si>
    <t xml:space="preserve">Reserved Matters approved 23.08.2021.  </t>
  </si>
  <si>
    <t>Demolition of existing dwelling and erection of 3 new dwellings.  Building regs Initial Notice ref 23/00465/IN</t>
  </si>
  <si>
    <t>Redevelopment of existing dwelling, erection of 5 bed house; nil net change</t>
  </si>
  <si>
    <t>Redevelopment of warehouse building</t>
  </si>
  <si>
    <t>Erection of 1 X 4 bed dwelling in part of side garden to Runnymede</t>
  </si>
  <si>
    <t>Barn conversion, Building Regs ref 21/00663/OTHDOM</t>
  </si>
  <si>
    <t>Barn conversion; Building Regs Initial Notice ref 23/00470/IN</t>
  </si>
  <si>
    <t>Granted on appeal 24.03.2023</t>
  </si>
  <si>
    <t>Barn conversions.  Building Regulations Initial Notice submitted 21/00246/IN</t>
  </si>
  <si>
    <t>Conversion of church.</t>
  </si>
  <si>
    <t>Conversion of barn</t>
  </si>
  <si>
    <t xml:space="preserve">Barn conversion </t>
  </si>
  <si>
    <t>Demolition of warehouse and office, erection of dwelling</t>
  </si>
  <si>
    <t>Conversion of 1 dwelling to 2, net gain of 1</t>
  </si>
  <si>
    <t xml:space="preserve">Conversion of stables </t>
  </si>
  <si>
    <t>Originally proposed to be conversion but later permission changed proposal to redevelopment of the barn, , 22/00579/FUL permitted March 2023, associated Building Regulations Initial Notice submitted June 2022 ref 22/00642/IN</t>
  </si>
  <si>
    <t>Demolition of former nursery and erection of 2 x 3 bedroom two-storey semi-detached dwellings.</t>
  </si>
  <si>
    <t>Developer Mulberry Homes, 23/00387/IN.  Plot construction started June 2023</t>
  </si>
  <si>
    <t>Conversion of stables and barn to a 1 x 2 bedroom dwelling.  Building Regulations Initial Notice submitted 21/01209/IN</t>
  </si>
  <si>
    <t xml:space="preserve">Demolition of workshop, stables, greenhouse, store, detached machinery and log store and reinstate land.  Convert workshop into a two-bedroom detached chalet bungalow </t>
  </si>
  <si>
    <t>Revised plans permitted Feb 2021</t>
  </si>
  <si>
    <t>Allowed on appeal, conversion of stable block</t>
  </si>
  <si>
    <t>Replacement dwelling, nil net change.  Application form states it is to be self-build/custom build.  Building Regulations application submitted 21/01227/DOM</t>
  </si>
  <si>
    <t>Conversion 2 dwellings to 1, net loss -1</t>
  </si>
  <si>
    <t>Prior approval for conversion of agricultural building.</t>
  </si>
  <si>
    <t>Conversion of agricultural buildings by Prior Approval.  Allowed on appeal.</t>
  </si>
  <si>
    <t>Conversion of agricultural building</t>
  </si>
  <si>
    <t>Permission granted for redevelopment to 1 X 5 bed dwg rather than conversion by prior approval.  Building Regs Initial Notice submitted May 2022, 22/00429/IN</t>
  </si>
  <si>
    <t>Conversion of barn to 1 X 4 bed dwelling; superseded Plot 4 (Building B) of 20/1817 /COUPA and also superseded 21/2003 for 1 bungalow</t>
  </si>
  <si>
    <t>Plots 1 to 3 (Building A, conversion to 3 dwellings) prior approval ref 20/01817/COUPA was superseded by full permission 21/02804/FUL granted Oct 2022.</t>
  </si>
  <si>
    <t>Erection of 2 bungalows</t>
  </si>
  <si>
    <t>Change of use of former farm workshop to 1No. three-bedroom dwelling.</t>
  </si>
  <si>
    <t xml:space="preserve">Allowed on appeal.  </t>
  </si>
  <si>
    <t>Redevelopment of barn</t>
  </si>
  <si>
    <t>Change of use and extension of existing barns to form 1No. three bedroom dwelling.</t>
  </si>
  <si>
    <t>Conversion of outbuilding to 1-bed house</t>
  </si>
  <si>
    <t>Change of use No.2 and the first floor of no.1 St Johns Terrace from residential to retail use.</t>
  </si>
  <si>
    <t>Redevelopment of barn and outbuilding</t>
  </si>
  <si>
    <t>Nil net change, redevelopment of dwelling</t>
  </si>
  <si>
    <t>Allowed on appeal</t>
  </si>
  <si>
    <t>Conversion of 3 barns to 5 dwellings</t>
  </si>
  <si>
    <t>Prior approval for barn conversion</t>
  </si>
  <si>
    <t>Building Regulations Initial Notice submitted 22/00630/IN</t>
  </si>
  <si>
    <t>Barn conversions.  Building Regs Initial Notice submitted 22/00631/IN</t>
  </si>
  <si>
    <t>Replacement dwelling, nil net change.</t>
  </si>
  <si>
    <t>Appeal allowed 06.09.2019 for 6 x 1 bed dwellings within courtyard development and 1 no. flat over garage.  Building Regs Initial Notice submitted 22/00476/IN</t>
  </si>
  <si>
    <t>Conversion of roofpace to 3 X 1 bed flats</t>
  </si>
  <si>
    <t>Conversion from office use to 1 X 1 bed dwelling</t>
  </si>
  <si>
    <t>Redevelopment with net gain of 14 homes (loss of 7 existing flats, development of mixed use development including 21 flats)</t>
  </si>
  <si>
    <t>Erection of 1 X 4 bed house and 1 X 2 bed bungalow</t>
  </si>
  <si>
    <t>Conversion of outbuildngs  Building Regs Initial Notice submitted Sept 2021, ref 21/01055/IN</t>
  </si>
  <si>
    <t>Conversion of barn, Building Regulations Initial Notice 22/00119/IN</t>
  </si>
  <si>
    <t>Formerly part of the amenity land to the adjacent care home. Applicant is owner of Lynderswood Court.  Site area stated as 0.4983 ha</t>
  </si>
  <si>
    <t>Agricultural workers dwelling</t>
  </si>
  <si>
    <t>Bungalow demolished December 2022</t>
  </si>
  <si>
    <t>Allowed on appeal; redevelopment of redundant place of worship.  Reserved Matters submitted April 2023, 23/01053/REM, now approved</t>
  </si>
  <si>
    <t xml:space="preserve">Reserved Matters approved 03.04.2023.  Site is now under construction, started Summer 2023.  Developer Redrow Homes.  </t>
  </si>
  <si>
    <t>The site is controlled by developer Countryside Properties.  Discharge of condition 19 (archaeology trial trenching) approved.  Series of DAC submitted March 2023 including Phasing strategy, also first Reserved Matters (road layout, infrastructure, central open space)</t>
  </si>
  <si>
    <t xml:space="preserve">Demolish outbuildings, extend and refurbish existing redundant building to form 25 bed dementia unit.  </t>
  </si>
  <si>
    <t>21/00671/FUL 23/03012/DAC 23/03013/DAC 23/03014/DAC 23/03015/DAC</t>
  </si>
  <si>
    <t>21/03677/FUL 23/02171/DAC</t>
  </si>
  <si>
    <t>272A Bocking Church Street</t>
  </si>
  <si>
    <t>Building Regs Initial Notice submitted 22/02309/REM.  Developer Aviary Developments.  Construction started 3 April 2023</t>
  </si>
  <si>
    <t xml:space="preserve">Allowed on appeal 16 November 2022, Gladman Developments Ltd.  30% affordable housing.  Inspector added conditions to speed up housing delivery; REM to be submitted within 2 years, development to be commenced within 1 year of Reserved Matters approval.  </t>
  </si>
  <si>
    <t>21/01309/OUT 23/00333/REM</t>
  </si>
  <si>
    <t>Land South of Brook Street</t>
  </si>
  <si>
    <t xml:space="preserve">LDC obtained confirming development commenced. </t>
  </si>
  <si>
    <t>Conversion of upper floors from commercial use that was previously ancillary to ground floor retail</t>
  </si>
  <si>
    <t xml:space="preserve">Developer Vistry Homes.   Building Regs Initial Notice reference for Phase 1, 161 dwellings, 22/00088/IN.  </t>
  </si>
  <si>
    <t xml:space="preserve">Change of use of commercial unit to 2 X 2-bed dwellings.  </t>
  </si>
  <si>
    <t>Conversion of 1 X 3 bed flat to 1 X 1 bed and 1 X 2 bed flats, net gain + 1 Building Regs application submitted 22/00436/DWEBND</t>
  </si>
  <si>
    <t xml:space="preserve">19/00493/OUT 23/00923/NMA 23/00929/FUL </t>
  </si>
  <si>
    <t>Now with detailed permission and under construction</t>
  </si>
  <si>
    <t>Reserved Matters submitted and now approved</t>
  </si>
  <si>
    <t>Redevelopment of commercial buildings. Site area 0.36 ha.  Reserved Matters now approved</t>
  </si>
  <si>
    <t>Site area 0.49 ha.; outline permission for 5 houses and 1 bungalow.  Reserved Matters now submitted and approved, 23/01751/REM</t>
  </si>
  <si>
    <t>Site area 0.4 ha.  New build.  Full application now submitted and approved</t>
  </si>
  <si>
    <t>Allowed on appeal 23.06.2021; redevelopment of agricultural buildings.  Reserved Matters now submitted and pending consideration, 23/02896/REM</t>
  </si>
  <si>
    <t>Site area 0.1 ha. Full permission granted 11.02.2021 for demolition of existing buildings  Full application for erection of 2 dwellings now submitted and pending consideration, 23/02308/FUL</t>
  </si>
  <si>
    <t>Now under construction</t>
  </si>
  <si>
    <t>Building Regs Initial Notice submitted, ref 21/01095/IN, and site now under construction</t>
  </si>
  <si>
    <t>Erection of bungalow, now under construction</t>
  </si>
  <si>
    <t>Erection of 1-bed bungalow.  Now under construction</t>
  </si>
  <si>
    <t>Demolition of outbuilding and erection of 3 bed house. Building Regs Initial Notice submtted June 2022, ref 22/00598/IN; new permission now granted 23/01058/FUL, 1 dwelling</t>
  </si>
  <si>
    <t>Conversion from commercial use to 3 flats.  Building Regs ref 23/00520/DWEBND, now under construction</t>
  </si>
  <si>
    <t>Building Regs Initial Notice submitted 21/00992/IN, completed November 2023</t>
  </si>
  <si>
    <t xml:space="preserve">Allowed on appeal 5 Jan 2023; includes 30% affordable housing.   Design code approved (23/01288/DAC).  Reserved Matters submitted 28 March 2024.  </t>
  </si>
  <si>
    <t>20/02060/OUT 23/01288/DAC 23/01555/FUL 23/01901/VAR 23/03049/DAC 24/00696/REM 24/00697/REM</t>
  </si>
  <si>
    <t>?</t>
  </si>
  <si>
    <t>Allowed on appeal 27 July 2021.  30% affordable housing.  Building Regulations Initial Notice submitted by Crest Nicholson Eastern, 22/00491/IN.  Reserved Matters now has Resolution to Grant</t>
  </si>
  <si>
    <t xml:space="preserve">Outline permission granted 12.11.2021 to Gladman Developments Ltd land promoter for up to 110 dwellings, including 40% affordable housing.  Planning condition requires submission of Reserved Matters within 2 years of outline permission, and development to commence not later than 18 months from approval of Reserved Matters.  </t>
  </si>
  <si>
    <t>20/01264/OUT 23/02759/REM 24/70010/PPA 24/70012/PPA</t>
  </si>
  <si>
    <t>Allowed on appeal 14 March 2023.  Site now being purchased by CHP for affordable homes development</t>
  </si>
  <si>
    <t>21/00850/OUT 24/01134/ADV 24/70009/PPA</t>
  </si>
  <si>
    <t>Allowed on appeal 19 Jan 2023; includes 40% affordable housing.  Site acquired by Bellway Homes</t>
  </si>
  <si>
    <t>15/0430/OUT 20/01571/VAR 24/01217/REM</t>
  </si>
  <si>
    <t>Developer Redrow Homes.  Phases 3b and 4 now under construction and part completed. Reserved Matters for Phase 5 in preparation see Variation application  approved 30.09.2021 with new S106 Agreement.shows work in preparation Phase 5 .  Reserved Matters Phase 5 now submitted, June 2024</t>
  </si>
  <si>
    <t>15 homes.  Full planning application submitted 09.09.2022 by Wyndcrest Ltd.  Granted 10.08.2023; site work now started and discharge of conditions application submitted 24/00063/DAC; site now under construction</t>
  </si>
  <si>
    <t>Allowed on appeal 14.12.2020.  Developer Persimmon Homes, plot construction began April 2023, under construction</t>
  </si>
  <si>
    <t>BC/23/00947/OTHCOM</t>
  </si>
  <si>
    <t>Blackthorns Elderly Persons Home 21 - 29 Dooley Road</t>
  </si>
  <si>
    <t>Conversion of day centre into 3 additional bedrooms in elderly persons home.  Completed Feb 2024</t>
  </si>
  <si>
    <t>Redevelopment, nil net gain.  Building Regs Initial Notice submitted 22/00227/IN, completed 2023/24</t>
  </si>
  <si>
    <t>Conversion of offices to 2 X 1- bed flats; Building Regulations Initial Notice submitted 21/00296/IN, completed May 2024</t>
  </si>
  <si>
    <t>Demolition of dwelling, erection of 2 new dwellings.  Building Regs Initial Notice submitted 22/00507/IN, now under construction</t>
  </si>
  <si>
    <t>Nil net change.  Demolition of chalet bungalow and erection of 2 storey house.  Building regs Initial Notice submitted 21/01281/IN.  Now under construction</t>
  </si>
  <si>
    <t>Replacement dwelling, nil net change, now completed</t>
  </si>
  <si>
    <t xml:space="preserve">Countess Cross Farm Countess Cross </t>
  </si>
  <si>
    <t>Total projected 5 year supply 2023-2028</t>
  </si>
  <si>
    <t>Projected 5 year supply position</t>
  </si>
  <si>
    <t>Sites with full permission not yet known to be under construction at 31.03.2023</t>
  </si>
  <si>
    <t xml:space="preserve">18/01065/OUT 22/70010/PPA 22/03402/REM 23/01599/DAC 24/01399/DAC 24/01002/FUL 24/01264/DAC 24/01265/DAC 24/01266/DAC 24/01275/DAC 24/01272/DAC 24/01275/DAC 24/01276/DAC 24/01280/DAC </t>
  </si>
  <si>
    <t>18/00549/OUT 21/03214/REM 21/03656/DAC 21/70006/PPA 21/03514/S106A 23/00906/DAC 23/02559/DAC 23/02245/DAC 23/02600/S106A 24/00064/DAC 24/00896/DAC 24/00898/DAC</t>
  </si>
  <si>
    <t>Projected surplus</t>
  </si>
  <si>
    <t>Allowed on appeal January 2023; site acquired by Barrat/David Wilson Homes and intended to be developed as twin outlet site; Reserved Matters now in preparation.  Completed proforma supplied by developer.</t>
  </si>
  <si>
    <t>Now under construction, started June 2024</t>
  </si>
  <si>
    <t>Conversion from offices.  Full application now submitted for conversion to 32dwellings; 23/02958/FUL, granted 11 October 2024</t>
  </si>
  <si>
    <t>Demolition of grain store and erection of 2 dwellings; new application for one dwelling since permitted, 23/00337/FUL</t>
  </si>
  <si>
    <t>19/01743/FUL 21/00680/VAR</t>
  </si>
  <si>
    <t>Demolition of college buildings and the erection of a 75 bedroom care home for people aged 55+ or living with a disability. Developer Avery Health Care Ltd.  Now completed.</t>
  </si>
  <si>
    <t xml:space="preserve">18/00312/FUL 21/00867/NMA 21/03396/VAR 22/00224/NMA </t>
  </si>
  <si>
    <t>19/1411/COUPA 20/02115/FUL</t>
  </si>
  <si>
    <t xml:space="preserve">20/0146/FUL 21/00318/FUL </t>
  </si>
  <si>
    <t xml:space="preserve">20/02161/FUL 20/02161/FUL </t>
  </si>
  <si>
    <t>15/01273/OUT 19/00026/FUL 20/02073/NMA 21/03396/VAR 22/00224/NMA 21/03247/S106A</t>
  </si>
  <si>
    <t xml:space="preserve">20/00185/FUL </t>
  </si>
  <si>
    <t xml:space="preserve">19/0788/FUL </t>
  </si>
  <si>
    <t xml:space="preserve">18/02010/FUL </t>
  </si>
  <si>
    <t>19/00109/FUL 21/02450/FUL 23/00230/NMA</t>
  </si>
  <si>
    <t xml:space="preserve">18/0392/FUL 20/00327/FUL </t>
  </si>
  <si>
    <t xml:space="preserve">20/00681/FUL </t>
  </si>
  <si>
    <t xml:space="preserve">21/02014/FUL </t>
  </si>
  <si>
    <t xml:space="preserve">14/01308/FUL 16/01257/VAR </t>
  </si>
  <si>
    <t>21/01401/FUL</t>
  </si>
  <si>
    <t xml:space="preserve">19/00069/OUT 21/03222/REM 22/00158/S106A </t>
  </si>
  <si>
    <t xml:space="preserve">20/00441/OUT 21/01880/REM </t>
  </si>
  <si>
    <t>16/1111  22/02149/FUL</t>
  </si>
  <si>
    <t xml:space="preserve">21/02566/FUL </t>
  </si>
  <si>
    <t xml:space="preserve">21/02722/FUL </t>
  </si>
  <si>
    <t>20/02205/REM 15/1580/OUT 22/00861/ADV 22/02174/NMA</t>
  </si>
  <si>
    <t xml:space="preserve">21/01522/FUL </t>
  </si>
  <si>
    <t xml:space="preserve">20/01664/FUL </t>
  </si>
  <si>
    <t>19/02217/FUL 21/01656/NMA</t>
  </si>
  <si>
    <t xml:space="preserve">19/1698/FUL </t>
  </si>
  <si>
    <t xml:space="preserve">18/1180/FUL </t>
  </si>
  <si>
    <t xml:space="preserve">22/02323/FUL </t>
  </si>
  <si>
    <t xml:space="preserve">21/01256/FUL </t>
  </si>
  <si>
    <t>20/00480/FUL 21/03577/VAR 22/01927/VAR</t>
  </si>
  <si>
    <t>18/0016/FUL 22/01610/LBC</t>
  </si>
  <si>
    <t xml:space="preserve">19/0504/FUL </t>
  </si>
  <si>
    <t xml:space="preserve">20/01142/FUL  20/02148/FUL </t>
  </si>
  <si>
    <t xml:space="preserve">17/01912/FUL </t>
  </si>
  <si>
    <t xml:space="preserve">18/01767/FUL </t>
  </si>
  <si>
    <t xml:space="preserve">20/02050/FUL </t>
  </si>
  <si>
    <t xml:space="preserve">17/01436/FUL </t>
  </si>
  <si>
    <t>18/00920/FUL 20/01100/VAR 20/01101/VAR  22/02600/VAR</t>
  </si>
  <si>
    <t xml:space="preserve">16/2144/OUT 19/00739/REM 20/00227/FUL </t>
  </si>
  <si>
    <t xml:space="preserve">19/00511/FUL 20/00896/VAR </t>
  </si>
  <si>
    <t xml:space="preserve">21/01326/FUL 21/03168/VAR </t>
  </si>
  <si>
    <t xml:space="preserve">19/2260/FUL </t>
  </si>
  <si>
    <t>13/00811/FUL 21/02630/VAR</t>
  </si>
  <si>
    <t xml:space="preserve">17/0418/OUT 19/00607/NMA 19/00303/VAR 19/00679/REM 19/01025/FUL </t>
  </si>
  <si>
    <t xml:space="preserve">21/02027/COUPA </t>
  </si>
  <si>
    <t>16/0569/OUT 19/01222/REM</t>
  </si>
  <si>
    <t xml:space="preserve">17/0410/FUL 21/03149/FUL </t>
  </si>
  <si>
    <t>19/00290/OUT 21/03294/REM</t>
  </si>
  <si>
    <t xml:space="preserve">17/0026 18/00824/FUL 21/00153/FUL </t>
  </si>
  <si>
    <t xml:space="preserve">15/01601/FUL </t>
  </si>
  <si>
    <t xml:space="preserve">15/01600/FUL 21/00830/FUL </t>
  </si>
  <si>
    <t xml:space="preserve">19/0972/FUL </t>
  </si>
  <si>
    <t>19/0486/FUL 22/01282/VAR</t>
  </si>
  <si>
    <t xml:space="preserve">20/00562/FUL </t>
  </si>
  <si>
    <t xml:space="preserve">18/01019/FUL </t>
  </si>
  <si>
    <t xml:space="preserve">21/01181/COUPA </t>
  </si>
  <si>
    <t xml:space="preserve">16/2156/OUT 20/00906/REM 21/02916/VAR 22/01750/NMA </t>
  </si>
  <si>
    <t>16/1813/OUT 20/00002/S106A 20/00004/S106A 20/01329/VAR 20/01906/REM 22/00396/NMA</t>
  </si>
  <si>
    <t xml:space="preserve">17/0341/OUT 19/01803/FUL 21/02837/VAR </t>
  </si>
  <si>
    <t xml:space="preserve">13/00641/FUL </t>
  </si>
  <si>
    <t>16/00850/FUL 23/01535/PLD</t>
  </si>
  <si>
    <t xml:space="preserve">19/01488/FUL </t>
  </si>
  <si>
    <t xml:space="preserve">19/02304/OUT 21/02718/REM 22/01376/VAR </t>
  </si>
  <si>
    <t xml:space="preserve">16/1562/FUL 19/02273/FUL 21/02526/FUL </t>
  </si>
  <si>
    <t xml:space="preserve">18/01876/OUT 21/03101/FUL </t>
  </si>
  <si>
    <t xml:space="preserve">18/00774/OUT 20/02238/REM 21/02658/S106A  21/03418/NMA </t>
  </si>
  <si>
    <t xml:space="preserve">17/0725/FUL </t>
  </si>
  <si>
    <t xml:space="preserve">16/02055/OUT 17/2064/REM </t>
  </si>
  <si>
    <t xml:space="preserve">20/01032/FUL </t>
  </si>
  <si>
    <t>17/00575/OUT 18/1749/FUL 19/01391/VAR</t>
  </si>
  <si>
    <t xml:space="preserve">20/01793/OUT 22/00475/REM </t>
  </si>
  <si>
    <t xml:space="preserve">19/01845/OUT 21/03189/REM </t>
  </si>
  <si>
    <t>17/0119/OUT 20/00500/REM  22/02762/VAR 23/00079/PDEM</t>
  </si>
  <si>
    <t xml:space="preserve">20/00887/COUPA 22/00069/FUL </t>
  </si>
  <si>
    <t xml:space="preserve">18/01586/OUT 21/03737/FUL </t>
  </si>
  <si>
    <t xml:space="preserve">17/0610/OUT 18/02007/FUL 22/01172/VAR </t>
  </si>
  <si>
    <t xml:space="preserve">17/1066/OUT 20/00653/REM </t>
  </si>
  <si>
    <t>17/02246/OUT 20/00038/REM 19/02072/VAR 20/00519/NMA 22/00699/VAR  22/02727/NMA</t>
  </si>
  <si>
    <t xml:space="preserve">14/01297 /FUL </t>
  </si>
  <si>
    <t xml:space="preserve">14/00115/FUL  20/00719/FUL </t>
  </si>
  <si>
    <t xml:space="preserve">19/01801/FUL </t>
  </si>
  <si>
    <t>18/01755/FUL</t>
  </si>
  <si>
    <t xml:space="preserve">19/01195/FUL 21/03612/FUL </t>
  </si>
  <si>
    <t xml:space="preserve">16/01525/OUT 21/01540/FUL </t>
  </si>
  <si>
    <t xml:space="preserve">18/00408/FUL </t>
  </si>
  <si>
    <t>18/01646/COUPA 19/1346/FUL 21/02022/NMA 21/02761/NMA</t>
  </si>
  <si>
    <t>18/02015/FUL 21/70003/PPA 21/00924/VAR 21/02790/VAR</t>
  </si>
  <si>
    <t xml:space="preserve">19/01793/FUL </t>
  </si>
  <si>
    <t xml:space="preserve">20/00698/FUL </t>
  </si>
  <si>
    <t>20/00332/FUL 20/02120/FUL</t>
  </si>
  <si>
    <t xml:space="preserve">18/00092/OUT 21/02863/REM </t>
  </si>
  <si>
    <t>21/00420/FUL 21/02870/FUL 22/00084/VAR</t>
  </si>
  <si>
    <t xml:space="preserve">18/01917/FUL 22/00489/S106A </t>
  </si>
  <si>
    <t xml:space="preserve">19/01743/FUL 21/00680/VAR </t>
  </si>
  <si>
    <t xml:space="preserve">15/01319/OUT </t>
  </si>
  <si>
    <t xml:space="preserve">19/00851/FUL 19/02319/FUL 21/02189/VAR </t>
  </si>
  <si>
    <t xml:space="preserve">19/1680/FUL 20/01832/VAR </t>
  </si>
  <si>
    <t>19/00786/OUT 21/03231/REM  21/03608/REM 22/03145/NMA</t>
  </si>
  <si>
    <t>21/01896/FUL 21/03702/VAR 22/01793/NMA</t>
  </si>
  <si>
    <t>Five Year Supply Housing Trajectory: 2023-2028</t>
  </si>
  <si>
    <t>Conversion of garage and orangery into independent dwelling.  Building Regs ref 21/01129/MULBN, close to completion Nov 2023</t>
  </si>
  <si>
    <t xml:space="preserve">Developer Dandara Eastern Ltd.  </t>
  </si>
  <si>
    <t xml:space="preserve">Demolition of college buildings and the erection of 19 sheltered housing units for people aged 55+ or living with a disability.  </t>
  </si>
  <si>
    <t>3 from conversion of first floor offices/storage, 4 new build in grounds</t>
  </si>
  <si>
    <t xml:space="preserve">Removal of outbuilding and erection of a new dwelling and garage. </t>
  </si>
  <si>
    <t xml:space="preserve">Site has now been acquired by Eastlight, 12 affordable rent, 4 social rent, 55 shared ownership (see 21/02658/S106A </t>
  </si>
  <si>
    <t>Demolition of buildings to the north east of the site and erection of 2 dwellings</t>
  </si>
  <si>
    <t>Prior approval for conversion to 3 dwellings superseded by permission for conversion to 1 dwelling which was under construction</t>
  </si>
  <si>
    <t>Demolition of workshop and erection of dwelling.  Work completed May 2023</t>
  </si>
  <si>
    <t xml:space="preserve">Demolition of stables and erection of a single-storey dwelling. </t>
  </si>
  <si>
    <t xml:space="preserve"> Conversion of 32 room care home for elderly persons to 9 dwellings.  Work completed April 2023</t>
  </si>
  <si>
    <t xml:space="preserve">Conversion of redundant offices to 5 dwellings approved.  Revised scheme for conversion to 4 submitted.  </t>
  </si>
  <si>
    <t xml:space="preserve">Developer Redrow Homes. Total of 84 dwellings.  </t>
  </si>
  <si>
    <t xml:space="preserve">Total gross capacity 78 dwellings; existing dwelling demolished, net supply 77.  </t>
  </si>
  <si>
    <t>Change of use of Office to 7 flats</t>
  </si>
  <si>
    <t>Building Regs Initial Notice submitted June 2022, 22/00600/IN, site now under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</si>
</sst>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name val="Arial"/>
      <family val="2"/>
    </font>
    <font>
      <sz val="10"/>
      <name val="Arial"/>
      <family val="2"/>
    </font>
    <font>
      <sz val="12"/>
      <name val="Arial"/>
      <family val="2"/>
    </font>
    <font>
      <sz val="11"/>
      <name val="Arial"/>
      <family val="2"/>
    </font>
    <font>
      <sz val="9.5"/>
      <name val="Arial"/>
      <family val="2"/>
    </font>
    <font>
      <sz val="10"/>
      <color theme="1"/>
      <name val="Arial"/>
      <family val="2"/>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CCC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34">
    <xf numFmtId="0" fontId="0" fillId="0" borderId="0" xfId="0"/>
    <xf numFmtId="0" fontId="1"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2" borderId="0" xfId="0" applyFont="1" applyFill="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quotePrefix="1" applyFont="1" applyBorder="1" applyAlignment="1">
      <alignment horizontal="center" vertical="center"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3" borderId="3" xfId="0" applyFont="1" applyFill="1" applyBorder="1" applyAlignment="1">
      <alignment horizontal="center" vertical="center"/>
    </xf>
    <xf numFmtId="0" fontId="2" fillId="3" borderId="3" xfId="0" applyFont="1" applyFill="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5" xfId="0" applyFont="1" applyBorder="1" applyAlignment="1">
      <alignment horizontal="left" vertical="center" wrapText="1"/>
    </xf>
    <xf numFmtId="0" fontId="2" fillId="3" borderId="6" xfId="0" applyFont="1" applyFill="1" applyBorder="1" applyAlignment="1">
      <alignment vertical="center"/>
    </xf>
    <xf numFmtId="0" fontId="2" fillId="2" borderId="4" xfId="0" applyFont="1" applyFill="1" applyBorder="1" applyAlignment="1">
      <alignment vertical="center" wrapText="1"/>
    </xf>
    <xf numFmtId="0" fontId="2" fillId="0" borderId="2" xfId="0" applyFont="1" applyBorder="1" applyAlignment="1">
      <alignment horizontal="center" vertical="center"/>
    </xf>
    <xf numFmtId="0" fontId="2" fillId="2" borderId="2" xfId="0" applyFont="1" applyFill="1" applyBorder="1" applyAlignment="1">
      <alignment vertical="center" wrapText="1"/>
    </xf>
    <xf numFmtId="3" fontId="2" fillId="0" borderId="2" xfId="0" applyNumberFormat="1" applyFont="1" applyBorder="1" applyAlignment="1">
      <alignment horizontal="center" vertical="center"/>
    </xf>
    <xf numFmtId="3" fontId="2" fillId="2" borderId="2" xfId="0" applyNumberFormat="1" applyFont="1" applyFill="1" applyBorder="1" applyAlignment="1">
      <alignment horizontal="center" vertical="center"/>
    </xf>
    <xf numFmtId="0" fontId="2" fillId="2" borderId="2" xfId="0" quotePrefix="1" applyFont="1" applyFill="1" applyBorder="1" applyAlignment="1">
      <alignment vertical="center" wrapText="1"/>
    </xf>
    <xf numFmtId="0" fontId="2" fillId="0" borderId="1" xfId="0" quotePrefix="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2" xfId="0" applyFont="1" applyBorder="1" applyAlignment="1">
      <alignment vertical="center"/>
    </xf>
    <xf numFmtId="0" fontId="2" fillId="0" borderId="2" xfId="0" quotePrefix="1" applyFont="1" applyBorder="1" applyAlignment="1">
      <alignment horizontal="left" vertical="center" wrapText="1"/>
    </xf>
    <xf numFmtId="3" fontId="2" fillId="2" borderId="1" xfId="0" applyNumberFormat="1" applyFont="1" applyFill="1" applyBorder="1" applyAlignment="1">
      <alignment horizontal="center" vertical="center"/>
    </xf>
    <xf numFmtId="0" fontId="2" fillId="0" borderId="2" xfId="0" quotePrefix="1" applyFont="1" applyBorder="1" applyAlignment="1">
      <alignment vertical="center" wrapText="1"/>
    </xf>
    <xf numFmtId="0" fontId="2" fillId="0" borderId="2" xfId="0" applyFont="1" applyBorder="1" applyAlignment="1">
      <alignment horizontal="left" vertical="center"/>
    </xf>
    <xf numFmtId="0" fontId="2" fillId="2" borderId="2" xfId="0" applyFont="1" applyFill="1" applyBorder="1" applyAlignment="1">
      <alignment horizontal="center"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2" fillId="0" borderId="2" xfId="0" quotePrefix="1" applyFont="1" applyBorder="1" applyAlignment="1">
      <alignment vertical="center"/>
    </xf>
    <xf numFmtId="0" fontId="2" fillId="2" borderId="4" xfId="0" quotePrefix="1" applyFont="1" applyFill="1" applyBorder="1" applyAlignment="1">
      <alignment vertical="center" wrapText="1"/>
    </xf>
    <xf numFmtId="3" fontId="2" fillId="0" borderId="2" xfId="0" applyNumberFormat="1" applyFont="1" applyBorder="1" applyAlignment="1">
      <alignment horizontal="center" vertical="center" wrapText="1"/>
    </xf>
    <xf numFmtId="0" fontId="2" fillId="2" borderId="2" xfId="0" applyFont="1" applyFill="1" applyBorder="1" applyAlignment="1">
      <alignment horizontal="left" vertical="center" wrapText="1"/>
    </xf>
    <xf numFmtId="0" fontId="2" fillId="0" borderId="4" xfId="0" quotePrefix="1" applyFont="1" applyBorder="1" applyAlignment="1">
      <alignment vertical="center"/>
    </xf>
    <xf numFmtId="0" fontId="4" fillId="0" borderId="0" xfId="0" applyFont="1"/>
    <xf numFmtId="0" fontId="2" fillId="0" borderId="0" xfId="0" quotePrefix="1" applyFont="1" applyAlignment="1">
      <alignment vertical="center" wrapText="1"/>
    </xf>
    <xf numFmtId="0" fontId="4" fillId="0" borderId="2" xfId="0" applyFont="1" applyBorder="1"/>
    <xf numFmtId="0" fontId="2" fillId="0" borderId="1" xfId="0" applyFont="1" applyBorder="1" applyAlignment="1">
      <alignment horizontal="center" vertical="center"/>
    </xf>
    <xf numFmtId="0" fontId="2" fillId="0" borderId="7" xfId="0" quotePrefix="1" applyFont="1" applyBorder="1" applyAlignment="1">
      <alignment horizontal="left" vertical="center"/>
    </xf>
    <xf numFmtId="0" fontId="2" fillId="0" borderId="7" xfId="0" quotePrefix="1" applyFont="1" applyBorder="1" applyAlignment="1">
      <alignment horizontal="center" vertical="center"/>
    </xf>
    <xf numFmtId="3" fontId="2" fillId="0" borderId="2"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4" xfId="0" quotePrefix="1" applyFont="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vertical="center" wrapText="1"/>
    </xf>
    <xf numFmtId="0" fontId="2" fillId="2" borderId="4" xfId="0" quotePrefix="1" applyFont="1" applyFill="1" applyBorder="1" applyAlignment="1">
      <alignment horizontal="center" vertical="center" wrapText="1"/>
    </xf>
    <xf numFmtId="0" fontId="2" fillId="0" borderId="7" xfId="0" applyFont="1" applyBorder="1" applyAlignment="1">
      <alignment horizontal="center" vertical="center"/>
    </xf>
    <xf numFmtId="0" fontId="2" fillId="0" borderId="4" xfId="0" quotePrefix="1" applyFont="1" applyBorder="1" applyAlignment="1">
      <alignment horizontal="center" vertical="center" wrapText="1"/>
    </xf>
    <xf numFmtId="0" fontId="2" fillId="0" borderId="7" xfId="0" quotePrefix="1" applyFont="1" applyBorder="1" applyAlignment="1">
      <alignment vertical="center" wrapText="1"/>
    </xf>
    <xf numFmtId="0" fontId="2" fillId="0" borderId="7" xfId="0" quotePrefix="1" applyFont="1" applyBorder="1" applyAlignment="1">
      <alignment horizontal="center" vertical="center" wrapText="1"/>
    </xf>
    <xf numFmtId="0" fontId="2" fillId="0" borderId="7" xfId="0" quotePrefix="1" applyFont="1" applyBorder="1" applyAlignment="1">
      <alignment vertical="center"/>
    </xf>
    <xf numFmtId="0" fontId="2" fillId="0" borderId="7" xfId="0" applyFont="1" applyBorder="1" applyAlignment="1">
      <alignment horizontal="center" vertical="center" wrapText="1"/>
    </xf>
    <xf numFmtId="0" fontId="2" fillId="0" borderId="7"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4" xfId="0" applyFont="1" applyBorder="1" applyAlignment="1">
      <alignment horizontal="center" vertical="center" wrapText="1"/>
    </xf>
    <xf numFmtId="0" fontId="2" fillId="2" borderId="2" xfId="0" quotePrefix="1" applyFont="1" applyFill="1" applyBorder="1" applyAlignment="1">
      <alignment horizontal="left" vertical="center" wrapText="1"/>
    </xf>
    <xf numFmtId="0" fontId="2" fillId="0" borderId="4" xfId="0" quotePrefix="1" applyFont="1" applyBorder="1" applyAlignment="1">
      <alignment horizontal="left" vertical="center"/>
    </xf>
    <xf numFmtId="0" fontId="2" fillId="0" borderId="1" xfId="0" applyFont="1" applyBorder="1" applyAlignment="1">
      <alignment horizontal="left" vertical="center" wrapText="1"/>
    </xf>
    <xf numFmtId="0" fontId="2" fillId="2" borderId="4" xfId="0" quotePrefix="1" applyFont="1" applyFill="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vertical="center" wrapText="1"/>
    </xf>
    <xf numFmtId="3" fontId="2" fillId="2" borderId="0" xfId="0" applyNumberFormat="1" applyFont="1" applyFill="1" applyAlignment="1">
      <alignment horizontal="center" vertical="center"/>
    </xf>
    <xf numFmtId="0" fontId="5" fillId="2" borderId="2" xfId="0" quotePrefix="1" applyFont="1" applyFill="1" applyBorder="1" applyAlignment="1">
      <alignment vertical="center" wrapText="1"/>
    </xf>
    <xf numFmtId="2" fontId="2" fillId="0" borderId="2" xfId="0" applyNumberFormat="1" applyFont="1" applyBorder="1" applyAlignment="1">
      <alignment horizontal="center" vertical="center" wrapText="1"/>
    </xf>
    <xf numFmtId="0" fontId="2" fillId="0" borderId="2" xfId="0" quotePrefix="1" applyFont="1" applyBorder="1" applyAlignment="1">
      <alignment horizontal="center" vertical="center"/>
    </xf>
    <xf numFmtId="0" fontId="2" fillId="0" borderId="7" xfId="0" applyFont="1" applyBorder="1" applyAlignment="1">
      <alignment vertical="center"/>
    </xf>
    <xf numFmtId="0" fontId="2" fillId="0" borderId="3" xfId="0" applyFont="1" applyBorder="1" applyAlignment="1">
      <alignment horizontal="left" vertical="center" wrapText="1"/>
    </xf>
    <xf numFmtId="3" fontId="2" fillId="0" borderId="0" xfId="0" applyNumberFormat="1" applyFont="1" applyAlignment="1">
      <alignment horizontal="center" vertical="center"/>
    </xf>
    <xf numFmtId="0" fontId="2" fillId="3" borderId="8" xfId="0"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2" fontId="2" fillId="0" borderId="4" xfId="0" quotePrefix="1" applyNumberFormat="1" applyFont="1" applyBorder="1" applyAlignment="1">
      <alignment horizontal="left" vertical="center" wrapText="1"/>
    </xf>
    <xf numFmtId="0" fontId="6" fillId="0" borderId="2" xfId="0" applyFont="1" applyBorder="1" applyAlignment="1">
      <alignment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vertical="center"/>
    </xf>
    <xf numFmtId="0" fontId="2" fillId="0" borderId="0" xfId="0" quotePrefix="1" applyFont="1" applyAlignment="1">
      <alignment horizontal="center" vertical="center" wrapText="1"/>
    </xf>
    <xf numFmtId="0" fontId="2" fillId="3" borderId="0" xfId="0" applyFont="1" applyFill="1" applyAlignment="1">
      <alignment vertical="center"/>
    </xf>
    <xf numFmtId="0" fontId="2" fillId="0" borderId="0" xfId="0" quotePrefix="1" applyFont="1" applyAlignment="1">
      <alignment horizontal="left" vertical="center" wrapText="1"/>
    </xf>
    <xf numFmtId="3" fontId="2" fillId="0" borderId="0" xfId="0" applyNumberFormat="1" applyFont="1" applyAlignment="1">
      <alignment horizontal="left" vertical="center" wrapText="1"/>
    </xf>
    <xf numFmtId="0" fontId="2" fillId="0" borderId="3" xfId="0" quotePrefix="1" applyFont="1" applyBorder="1" applyAlignment="1">
      <alignment vertical="center" wrapText="1"/>
    </xf>
    <xf numFmtId="0" fontId="2" fillId="0" borderId="3" xfId="0" quotePrefix="1" applyFont="1" applyBorder="1" applyAlignment="1">
      <alignment horizontal="center" vertical="center" wrapText="1"/>
    </xf>
    <xf numFmtId="0" fontId="6" fillId="0" borderId="2" xfId="0" applyFont="1" applyBorder="1" applyAlignment="1">
      <alignmen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3" fontId="2" fillId="2" borderId="6" xfId="0" applyNumberFormat="1" applyFont="1" applyFill="1" applyBorder="1" applyAlignment="1">
      <alignment horizontal="center" vertical="center"/>
    </xf>
    <xf numFmtId="0" fontId="2" fillId="0" borderId="9" xfId="0" applyFont="1" applyBorder="1" applyAlignment="1">
      <alignment horizontal="left" vertical="center" wrapText="1"/>
    </xf>
    <xf numFmtId="0" fontId="2" fillId="4" borderId="2" xfId="0" applyFont="1" applyFill="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2" borderId="11" xfId="0" applyFont="1" applyFill="1" applyBorder="1" applyAlignment="1">
      <alignment vertical="center" wrapText="1"/>
    </xf>
    <xf numFmtId="0" fontId="2" fillId="0" borderId="11" xfId="0" quotePrefix="1" applyFont="1" applyBorder="1" applyAlignment="1">
      <alignment vertical="center" wrapText="1"/>
    </xf>
    <xf numFmtId="0" fontId="2" fillId="0" borderId="11" xfId="0" quotePrefix="1" applyFont="1" applyBorder="1" applyAlignment="1">
      <alignment horizontal="center" vertical="center" wrapText="1"/>
    </xf>
    <xf numFmtId="1" fontId="2" fillId="0" borderId="11" xfId="0" applyNumberFormat="1" applyFont="1" applyBorder="1" applyAlignment="1">
      <alignment horizontal="center" vertical="center"/>
    </xf>
    <xf numFmtId="0" fontId="2" fillId="0" borderId="11" xfId="0" applyFont="1" applyBorder="1" applyAlignment="1">
      <alignment horizontal="left" vertical="center" wrapText="1"/>
    </xf>
    <xf numFmtId="1" fontId="2" fillId="0" borderId="0" xfId="0" applyNumberFormat="1"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7" fillId="3" borderId="6" xfId="0" applyFont="1" applyFill="1" applyBorder="1" applyAlignment="1">
      <alignment vertical="center"/>
    </xf>
    <xf numFmtId="3" fontId="7" fillId="2" borderId="2" xfId="0" applyNumberFormat="1" applyFont="1" applyFill="1" applyBorder="1" applyAlignment="1">
      <alignment horizontal="center" vertical="center"/>
    </xf>
    <xf numFmtId="3" fontId="7" fillId="0" borderId="2" xfId="0" applyNumberFormat="1" applyFont="1" applyBorder="1" applyAlignment="1">
      <alignment horizontal="center" vertical="center"/>
    </xf>
    <xf numFmtId="0" fontId="7" fillId="0" borderId="3" xfId="0" applyFont="1" applyBorder="1" applyAlignment="1">
      <alignment vertical="center"/>
    </xf>
    <xf numFmtId="1" fontId="7" fillId="0" borderId="3" xfId="0" applyNumberFormat="1" applyFont="1" applyBorder="1" applyAlignment="1">
      <alignment horizontal="center" vertical="center"/>
    </xf>
    <xf numFmtId="2" fontId="7" fillId="0" borderId="3" xfId="0" applyNumberFormat="1" applyFont="1" applyBorder="1" applyAlignment="1">
      <alignment horizontal="center" vertical="center"/>
    </xf>
    <xf numFmtId="0" fontId="7" fillId="0" borderId="0" xfId="0" applyFont="1"/>
    <xf numFmtId="0" fontId="7" fillId="0" borderId="3" xfId="0" applyFont="1" applyBorder="1"/>
    <xf numFmtId="1" fontId="7" fillId="0" borderId="3"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A027-BDB2-41C7-AC46-0276AFE8B8EE}">
  <dimension ref="A1:S389"/>
  <sheetViews>
    <sheetView tabSelected="1" zoomScale="101" zoomScaleNormal="101" workbookViewId="0">
      <pane ySplit="4" topLeftCell="A5" activePane="bottomLeft" state="frozen"/>
      <selection pane="bottomLeft"/>
    </sheetView>
  </sheetViews>
  <sheetFormatPr defaultColWidth="9.140625" defaultRowHeight="14.25" x14ac:dyDescent="0.2"/>
  <cols>
    <col min="1" max="1" width="12.5703125" style="51" customWidth="1"/>
    <col min="2" max="2" width="22.42578125" style="51" customWidth="1"/>
    <col min="3" max="3" width="12.7109375" style="51" customWidth="1"/>
    <col min="4" max="4" width="15.28515625" style="51" customWidth="1"/>
    <col min="5" max="5" width="40.28515625" style="51" customWidth="1"/>
    <col min="6" max="6" width="13" style="123" customWidth="1"/>
    <col min="7" max="7" width="10.5703125" style="123" customWidth="1"/>
    <col min="8" max="8" width="11.5703125" style="123" customWidth="1"/>
    <col min="9" max="13" width="8.7109375" style="51" customWidth="1"/>
    <col min="14" max="14" width="9.5703125" style="51" customWidth="1"/>
    <col min="15" max="15" width="53.7109375" style="124" customWidth="1"/>
    <col min="16" max="16384" width="9.140625" style="51"/>
  </cols>
  <sheetData>
    <row r="1" spans="1:15" s="2" customFormat="1" ht="15.75" x14ac:dyDescent="0.25">
      <c r="A1" s="1" t="s">
        <v>1066</v>
      </c>
      <c r="C1" s="4"/>
      <c r="D1" s="5"/>
      <c r="E1" s="5"/>
      <c r="F1" s="6"/>
      <c r="G1" s="6"/>
      <c r="H1" s="6"/>
      <c r="I1" s="7"/>
      <c r="J1" s="7"/>
      <c r="K1" s="7"/>
      <c r="L1" s="3"/>
      <c r="M1" s="3"/>
      <c r="N1" s="3"/>
      <c r="O1" s="8"/>
    </row>
    <row r="2" spans="1:15" s="2" customFormat="1" ht="15" x14ac:dyDescent="0.25">
      <c r="B2" s="9"/>
      <c r="C2" s="4"/>
      <c r="D2" s="5"/>
      <c r="E2" s="5"/>
      <c r="F2" s="6"/>
      <c r="G2" s="6"/>
      <c r="H2" s="6"/>
      <c r="I2" s="7"/>
      <c r="J2" s="7"/>
      <c r="K2" s="7"/>
      <c r="L2" s="3"/>
      <c r="M2" s="3"/>
      <c r="N2" s="3"/>
      <c r="O2" s="8"/>
    </row>
    <row r="3" spans="1:15" s="2" customFormat="1" ht="51" x14ac:dyDescent="0.25">
      <c r="A3" s="10" t="s">
        <v>0</v>
      </c>
      <c r="B3" s="10" t="s">
        <v>1</v>
      </c>
      <c r="C3" s="11" t="s">
        <v>2</v>
      </c>
      <c r="D3" s="10" t="s">
        <v>3</v>
      </c>
      <c r="E3" s="10" t="s">
        <v>4</v>
      </c>
      <c r="F3" s="12" t="s">
        <v>743</v>
      </c>
      <c r="G3" s="12" t="s">
        <v>744</v>
      </c>
      <c r="H3" s="12" t="s">
        <v>745</v>
      </c>
      <c r="I3" s="12" t="s">
        <v>5</v>
      </c>
      <c r="J3" s="12" t="s">
        <v>6</v>
      </c>
      <c r="K3" s="13" t="s">
        <v>7</v>
      </c>
      <c r="L3" s="14" t="s">
        <v>8</v>
      </c>
      <c r="M3" s="14" t="s">
        <v>9</v>
      </c>
      <c r="N3" s="15" t="s">
        <v>10</v>
      </c>
      <c r="O3" s="16" t="s">
        <v>11</v>
      </c>
    </row>
    <row r="4" spans="1:15" s="2" customFormat="1" ht="12.75" x14ac:dyDescent="0.25">
      <c r="A4" s="17"/>
      <c r="B4" s="18"/>
      <c r="C4" s="17"/>
      <c r="D4" s="19"/>
      <c r="E4" s="19"/>
      <c r="F4" s="20"/>
      <c r="G4" s="20"/>
      <c r="H4" s="20"/>
      <c r="I4" s="20"/>
      <c r="J4" s="20"/>
      <c r="K4" s="20"/>
      <c r="L4" s="17"/>
      <c r="M4" s="17"/>
      <c r="N4" s="21"/>
      <c r="O4" s="22"/>
    </row>
    <row r="5" spans="1:15" s="2" customFormat="1" ht="12.75" x14ac:dyDescent="0.25">
      <c r="C5" s="7"/>
      <c r="D5" s="23"/>
      <c r="E5" s="23"/>
      <c r="F5" s="24"/>
      <c r="G5" s="24"/>
      <c r="H5" s="24"/>
      <c r="I5" s="7"/>
      <c r="J5" s="7"/>
      <c r="K5" s="7"/>
      <c r="L5" s="7"/>
      <c r="M5" s="7"/>
      <c r="N5" s="7"/>
      <c r="O5" s="25"/>
    </row>
    <row r="6" spans="1:15" s="2" customFormat="1" ht="12.75" x14ac:dyDescent="0.25">
      <c r="A6" s="125" t="s">
        <v>739</v>
      </c>
      <c r="B6" s="26"/>
      <c r="C6" s="17"/>
      <c r="D6" s="19"/>
      <c r="E6" s="19"/>
      <c r="F6" s="20"/>
      <c r="G6" s="20"/>
      <c r="H6" s="20"/>
      <c r="I6" s="20"/>
      <c r="J6" s="20"/>
      <c r="K6" s="20"/>
      <c r="L6" s="17"/>
      <c r="M6" s="17"/>
      <c r="N6" s="21"/>
      <c r="O6" s="22"/>
    </row>
    <row r="7" spans="1:15" s="2" customFormat="1" ht="38.25" x14ac:dyDescent="0.25">
      <c r="A7" s="35"/>
      <c r="B7" s="32" t="s">
        <v>76</v>
      </c>
      <c r="C7" s="15" t="s">
        <v>75</v>
      </c>
      <c r="D7" s="29" t="s">
        <v>13</v>
      </c>
      <c r="E7" s="36" t="s">
        <v>77</v>
      </c>
      <c r="F7" s="13">
        <v>1</v>
      </c>
      <c r="G7" s="13">
        <v>0</v>
      </c>
      <c r="H7" s="13">
        <f>SUM(F7-G7)</f>
        <v>1</v>
      </c>
      <c r="I7" s="30">
        <v>0</v>
      </c>
      <c r="J7" s="30">
        <v>1</v>
      </c>
      <c r="K7" s="30">
        <v>0</v>
      </c>
      <c r="L7" s="31">
        <v>0</v>
      </c>
      <c r="M7" s="31">
        <v>0</v>
      </c>
      <c r="N7" s="31">
        <f t="shared" ref="N7:N38" si="0">SUM(I7:M7)</f>
        <v>1</v>
      </c>
      <c r="O7" s="16" t="s">
        <v>1067</v>
      </c>
    </row>
    <row r="8" spans="1:15" s="2" customFormat="1" ht="38.25" x14ac:dyDescent="0.25">
      <c r="A8" s="43" t="s">
        <v>78</v>
      </c>
      <c r="B8" s="43" t="s">
        <v>1065</v>
      </c>
      <c r="C8" s="12" t="s">
        <v>75</v>
      </c>
      <c r="D8" s="35" t="s">
        <v>12</v>
      </c>
      <c r="E8" s="43" t="s">
        <v>79</v>
      </c>
      <c r="F8" s="12">
        <v>9</v>
      </c>
      <c r="G8" s="12">
        <v>1</v>
      </c>
      <c r="H8" s="13">
        <f t="shared" ref="H8:H73" si="1">SUM(F8-G8)</f>
        <v>8</v>
      </c>
      <c r="I8" s="28">
        <v>8</v>
      </c>
      <c r="J8" s="28">
        <v>0</v>
      </c>
      <c r="K8" s="28">
        <v>0</v>
      </c>
      <c r="L8" s="31">
        <v>0</v>
      </c>
      <c r="M8" s="31">
        <v>0</v>
      </c>
      <c r="N8" s="31">
        <f t="shared" si="0"/>
        <v>8</v>
      </c>
      <c r="O8" s="16"/>
    </row>
    <row r="9" spans="1:15" s="2" customFormat="1" ht="60" customHeight="1" x14ac:dyDescent="0.25">
      <c r="A9" s="35" t="s">
        <v>80</v>
      </c>
      <c r="B9" s="38" t="s">
        <v>1064</v>
      </c>
      <c r="C9" s="12" t="s">
        <v>75</v>
      </c>
      <c r="D9" s="29" t="s">
        <v>13</v>
      </c>
      <c r="E9" s="43" t="s">
        <v>81</v>
      </c>
      <c r="F9" s="12">
        <v>168</v>
      </c>
      <c r="G9" s="12">
        <v>0</v>
      </c>
      <c r="H9" s="13">
        <f t="shared" si="1"/>
        <v>168</v>
      </c>
      <c r="I9" s="28">
        <v>140</v>
      </c>
      <c r="J9" s="28">
        <v>11</v>
      </c>
      <c r="K9" s="28">
        <v>0</v>
      </c>
      <c r="L9" s="31">
        <v>0</v>
      </c>
      <c r="M9" s="31">
        <v>0</v>
      </c>
      <c r="N9" s="31">
        <f t="shared" si="0"/>
        <v>151</v>
      </c>
      <c r="O9" s="16" t="s">
        <v>1068</v>
      </c>
    </row>
    <row r="10" spans="1:15" s="2" customFormat="1" ht="25.5" x14ac:dyDescent="0.25">
      <c r="A10" s="35"/>
      <c r="B10" s="38" t="s">
        <v>1063</v>
      </c>
      <c r="C10" s="12" t="s">
        <v>75</v>
      </c>
      <c r="D10" s="29" t="s">
        <v>13</v>
      </c>
      <c r="E10" s="43" t="s">
        <v>82</v>
      </c>
      <c r="F10" s="12">
        <v>1</v>
      </c>
      <c r="G10" s="12">
        <v>0</v>
      </c>
      <c r="H10" s="13">
        <f t="shared" si="1"/>
        <v>1</v>
      </c>
      <c r="I10" s="28">
        <v>0</v>
      </c>
      <c r="J10" s="30">
        <v>1</v>
      </c>
      <c r="K10" s="30">
        <v>0</v>
      </c>
      <c r="L10" s="31">
        <v>0</v>
      </c>
      <c r="M10" s="31">
        <v>0</v>
      </c>
      <c r="N10" s="31">
        <f t="shared" si="0"/>
        <v>1</v>
      </c>
      <c r="O10" s="16"/>
    </row>
    <row r="11" spans="1:15" s="2" customFormat="1" ht="38.25" x14ac:dyDescent="0.25">
      <c r="A11" s="35"/>
      <c r="B11" s="38" t="s">
        <v>1062</v>
      </c>
      <c r="C11" s="12" t="s">
        <v>75</v>
      </c>
      <c r="D11" s="29" t="s">
        <v>12</v>
      </c>
      <c r="E11" s="43" t="s">
        <v>83</v>
      </c>
      <c r="F11" s="12">
        <v>1</v>
      </c>
      <c r="G11" s="12">
        <v>0</v>
      </c>
      <c r="H11" s="13">
        <f t="shared" si="1"/>
        <v>1</v>
      </c>
      <c r="I11" s="28">
        <v>0</v>
      </c>
      <c r="J11" s="30">
        <v>1</v>
      </c>
      <c r="K11" s="30">
        <v>0</v>
      </c>
      <c r="L11" s="31">
        <v>0</v>
      </c>
      <c r="M11" s="31">
        <v>0</v>
      </c>
      <c r="N11" s="31">
        <f t="shared" si="0"/>
        <v>1</v>
      </c>
      <c r="O11" s="16" t="s">
        <v>757</v>
      </c>
    </row>
    <row r="12" spans="1:15" s="2" customFormat="1" ht="76.5" x14ac:dyDescent="0.25">
      <c r="A12" s="43" t="s">
        <v>84</v>
      </c>
      <c r="B12" s="32" t="s">
        <v>1061</v>
      </c>
      <c r="C12" s="12" t="s">
        <v>75</v>
      </c>
      <c r="D12" s="29" t="s">
        <v>13</v>
      </c>
      <c r="E12" s="29" t="s">
        <v>85</v>
      </c>
      <c r="F12" s="15">
        <v>189</v>
      </c>
      <c r="G12" s="15">
        <v>0</v>
      </c>
      <c r="H12" s="13">
        <f t="shared" si="1"/>
        <v>189</v>
      </c>
      <c r="I12" s="30">
        <v>0</v>
      </c>
      <c r="J12" s="30">
        <v>0</v>
      </c>
      <c r="K12" s="30">
        <v>0</v>
      </c>
      <c r="L12" s="31">
        <v>49</v>
      </c>
      <c r="M12" s="31">
        <v>0</v>
      </c>
      <c r="N12" s="31">
        <f t="shared" si="0"/>
        <v>49</v>
      </c>
      <c r="O12" s="16" t="s">
        <v>758</v>
      </c>
    </row>
    <row r="13" spans="1:15" s="2" customFormat="1" ht="38.25" x14ac:dyDescent="0.25">
      <c r="A13" s="35" t="s">
        <v>86</v>
      </c>
      <c r="B13" s="38" t="s">
        <v>1060</v>
      </c>
      <c r="C13" s="12" t="s">
        <v>75</v>
      </c>
      <c r="D13" s="29" t="s">
        <v>13</v>
      </c>
      <c r="E13" s="43" t="s">
        <v>87</v>
      </c>
      <c r="F13" s="12">
        <v>19</v>
      </c>
      <c r="G13" s="12">
        <v>0</v>
      </c>
      <c r="H13" s="13">
        <f t="shared" si="1"/>
        <v>19</v>
      </c>
      <c r="I13" s="28">
        <v>11</v>
      </c>
      <c r="J13" s="28">
        <v>8</v>
      </c>
      <c r="K13" s="28">
        <v>0</v>
      </c>
      <c r="L13" s="31">
        <v>0</v>
      </c>
      <c r="M13" s="31">
        <v>0</v>
      </c>
      <c r="N13" s="31">
        <f t="shared" si="0"/>
        <v>19</v>
      </c>
      <c r="O13" s="16" t="s">
        <v>1069</v>
      </c>
    </row>
    <row r="14" spans="1:15" s="2" customFormat="1" ht="25.5" x14ac:dyDescent="0.25">
      <c r="A14" s="35" t="s">
        <v>88</v>
      </c>
      <c r="B14" s="38" t="s">
        <v>1059</v>
      </c>
      <c r="C14" s="12" t="s">
        <v>75</v>
      </c>
      <c r="D14" s="29" t="s">
        <v>13</v>
      </c>
      <c r="E14" s="43" t="s">
        <v>89</v>
      </c>
      <c r="F14" s="12">
        <v>19</v>
      </c>
      <c r="G14" s="12">
        <v>6</v>
      </c>
      <c r="H14" s="13">
        <f t="shared" si="1"/>
        <v>13</v>
      </c>
      <c r="I14" s="28">
        <v>13</v>
      </c>
      <c r="J14" s="30">
        <v>0</v>
      </c>
      <c r="K14" s="28">
        <v>0</v>
      </c>
      <c r="L14" s="31">
        <v>0</v>
      </c>
      <c r="M14" s="31">
        <v>0</v>
      </c>
      <c r="N14" s="31">
        <f t="shared" si="0"/>
        <v>13</v>
      </c>
      <c r="O14" s="16" t="s">
        <v>759</v>
      </c>
    </row>
    <row r="15" spans="1:15" s="2" customFormat="1" ht="38.25" x14ac:dyDescent="0.25">
      <c r="A15" s="35"/>
      <c r="B15" s="38" t="s">
        <v>1058</v>
      </c>
      <c r="C15" s="12" t="s">
        <v>75</v>
      </c>
      <c r="D15" s="29" t="s">
        <v>12</v>
      </c>
      <c r="E15" s="38" t="s">
        <v>90</v>
      </c>
      <c r="F15" s="12">
        <v>2</v>
      </c>
      <c r="G15" s="12">
        <v>0</v>
      </c>
      <c r="H15" s="13">
        <f t="shared" si="1"/>
        <v>2</v>
      </c>
      <c r="I15" s="28">
        <v>2</v>
      </c>
      <c r="J15" s="28">
        <v>0</v>
      </c>
      <c r="K15" s="28">
        <v>0</v>
      </c>
      <c r="L15" s="31">
        <v>0</v>
      </c>
      <c r="M15" s="31">
        <v>0</v>
      </c>
      <c r="N15" s="31">
        <f t="shared" si="0"/>
        <v>2</v>
      </c>
      <c r="O15" s="16" t="s">
        <v>760</v>
      </c>
    </row>
    <row r="16" spans="1:15" s="2" customFormat="1" ht="40.15" customHeight="1" x14ac:dyDescent="0.25">
      <c r="A16" s="35" t="s">
        <v>91</v>
      </c>
      <c r="B16" s="38" t="s">
        <v>1057</v>
      </c>
      <c r="C16" s="12" t="s">
        <v>75</v>
      </c>
      <c r="D16" s="29" t="s">
        <v>13</v>
      </c>
      <c r="E16" s="43" t="s">
        <v>92</v>
      </c>
      <c r="F16" s="12">
        <v>42</v>
      </c>
      <c r="G16" s="12">
        <v>0</v>
      </c>
      <c r="H16" s="13">
        <f t="shared" si="1"/>
        <v>42</v>
      </c>
      <c r="I16" s="28">
        <v>22</v>
      </c>
      <c r="J16" s="28">
        <v>22</v>
      </c>
      <c r="K16" s="28">
        <v>0</v>
      </c>
      <c r="L16" s="31">
        <v>0</v>
      </c>
      <c r="M16" s="31">
        <v>0</v>
      </c>
      <c r="N16" s="31">
        <f t="shared" si="0"/>
        <v>44</v>
      </c>
      <c r="O16" s="16" t="s">
        <v>761</v>
      </c>
    </row>
    <row r="17" spans="1:15" s="2" customFormat="1" ht="25.5" x14ac:dyDescent="0.25">
      <c r="A17" s="35"/>
      <c r="B17" s="38" t="s">
        <v>93</v>
      </c>
      <c r="C17" s="15" t="s">
        <v>75</v>
      </c>
      <c r="D17" s="29" t="s">
        <v>13</v>
      </c>
      <c r="E17" s="43" t="s">
        <v>94</v>
      </c>
      <c r="F17" s="12">
        <v>4</v>
      </c>
      <c r="G17" s="12">
        <v>0</v>
      </c>
      <c r="H17" s="12">
        <f t="shared" si="1"/>
        <v>4</v>
      </c>
      <c r="I17" s="30">
        <v>0</v>
      </c>
      <c r="J17" s="30">
        <v>0</v>
      </c>
      <c r="K17" s="30">
        <v>0</v>
      </c>
      <c r="L17" s="31">
        <v>0</v>
      </c>
      <c r="M17" s="31">
        <v>4</v>
      </c>
      <c r="N17" s="31">
        <f t="shared" si="0"/>
        <v>4</v>
      </c>
      <c r="O17" s="16" t="s">
        <v>915</v>
      </c>
    </row>
    <row r="18" spans="1:15" s="2" customFormat="1" ht="25.5" x14ac:dyDescent="0.25">
      <c r="A18" s="35"/>
      <c r="B18" s="32" t="s">
        <v>95</v>
      </c>
      <c r="C18" s="15" t="s">
        <v>75</v>
      </c>
      <c r="D18" s="29" t="s">
        <v>13</v>
      </c>
      <c r="E18" s="32" t="s">
        <v>96</v>
      </c>
      <c r="F18" s="14">
        <v>6</v>
      </c>
      <c r="G18" s="14">
        <v>0</v>
      </c>
      <c r="H18" s="14">
        <f t="shared" si="1"/>
        <v>6</v>
      </c>
      <c r="I18" s="30">
        <v>0</v>
      </c>
      <c r="J18" s="30">
        <v>6</v>
      </c>
      <c r="K18" s="30">
        <v>0</v>
      </c>
      <c r="L18" s="31">
        <v>0</v>
      </c>
      <c r="M18" s="31">
        <v>0</v>
      </c>
      <c r="N18" s="31">
        <f t="shared" si="0"/>
        <v>6</v>
      </c>
      <c r="O18" s="16" t="s">
        <v>916</v>
      </c>
    </row>
    <row r="19" spans="1:15" s="2" customFormat="1" ht="25.5" x14ac:dyDescent="0.25">
      <c r="A19" s="35"/>
      <c r="B19" s="32" t="s">
        <v>97</v>
      </c>
      <c r="C19" s="15" t="s">
        <v>75</v>
      </c>
      <c r="D19" s="29" t="s">
        <v>13</v>
      </c>
      <c r="E19" s="32" t="s">
        <v>98</v>
      </c>
      <c r="F19" s="14">
        <v>7</v>
      </c>
      <c r="G19" s="14">
        <v>0</v>
      </c>
      <c r="H19" s="14">
        <f t="shared" si="1"/>
        <v>7</v>
      </c>
      <c r="I19" s="30">
        <v>7</v>
      </c>
      <c r="J19" s="30">
        <v>0</v>
      </c>
      <c r="K19" s="30">
        <v>0</v>
      </c>
      <c r="L19" s="31">
        <v>0</v>
      </c>
      <c r="M19" s="31">
        <v>0</v>
      </c>
      <c r="N19" s="31">
        <f t="shared" si="0"/>
        <v>7</v>
      </c>
      <c r="O19" s="16" t="s">
        <v>1070</v>
      </c>
    </row>
    <row r="20" spans="1:15" s="2" customFormat="1" ht="25.5" x14ac:dyDescent="0.25">
      <c r="A20" s="35"/>
      <c r="B20" s="32" t="s">
        <v>1056</v>
      </c>
      <c r="C20" s="15" t="s">
        <v>75</v>
      </c>
      <c r="D20" s="29" t="s">
        <v>13</v>
      </c>
      <c r="E20" s="38" t="s">
        <v>99</v>
      </c>
      <c r="F20" s="13">
        <v>1</v>
      </c>
      <c r="G20" s="13">
        <v>0</v>
      </c>
      <c r="H20" s="14">
        <f t="shared" si="1"/>
        <v>1</v>
      </c>
      <c r="I20" s="30">
        <v>0</v>
      </c>
      <c r="J20" s="30">
        <v>1</v>
      </c>
      <c r="K20" s="30">
        <v>0</v>
      </c>
      <c r="L20" s="31">
        <v>0</v>
      </c>
      <c r="M20" s="31">
        <v>0</v>
      </c>
      <c r="N20" s="31">
        <f t="shared" si="0"/>
        <v>1</v>
      </c>
      <c r="O20" s="16"/>
    </row>
    <row r="21" spans="1:15" s="2" customFormat="1" ht="25.5" x14ac:dyDescent="0.25">
      <c r="A21" s="35"/>
      <c r="B21" s="62" t="s">
        <v>1055</v>
      </c>
      <c r="C21" s="15" t="s">
        <v>75</v>
      </c>
      <c r="D21" s="29" t="s">
        <v>12</v>
      </c>
      <c r="E21" s="38" t="s">
        <v>100</v>
      </c>
      <c r="F21" s="13">
        <v>2</v>
      </c>
      <c r="G21" s="13">
        <v>0</v>
      </c>
      <c r="H21" s="14">
        <f t="shared" si="1"/>
        <v>2</v>
      </c>
      <c r="I21" s="28">
        <v>2</v>
      </c>
      <c r="J21" s="30">
        <v>0</v>
      </c>
      <c r="K21" s="28">
        <v>0</v>
      </c>
      <c r="L21" s="28">
        <v>0</v>
      </c>
      <c r="M21" s="28">
        <v>0</v>
      </c>
      <c r="N21" s="31">
        <f t="shared" si="0"/>
        <v>2</v>
      </c>
      <c r="O21" s="16" t="s">
        <v>762</v>
      </c>
    </row>
    <row r="22" spans="1:15" s="23" customFormat="1" ht="25.5" x14ac:dyDescent="0.25">
      <c r="A22" s="43"/>
      <c r="B22" s="32" t="s">
        <v>101</v>
      </c>
      <c r="C22" s="15" t="s">
        <v>75</v>
      </c>
      <c r="D22" s="29" t="s">
        <v>12</v>
      </c>
      <c r="E22" s="38" t="s">
        <v>102</v>
      </c>
      <c r="F22" s="13">
        <v>1</v>
      </c>
      <c r="G22" s="13">
        <v>0</v>
      </c>
      <c r="H22" s="14">
        <f t="shared" si="1"/>
        <v>1</v>
      </c>
      <c r="I22" s="48">
        <v>1</v>
      </c>
      <c r="J22" s="30">
        <v>0</v>
      </c>
      <c r="K22" s="48">
        <v>0</v>
      </c>
      <c r="L22" s="31">
        <v>0</v>
      </c>
      <c r="M22" s="31">
        <v>0</v>
      </c>
      <c r="N22" s="31">
        <f t="shared" si="0"/>
        <v>1</v>
      </c>
      <c r="O22" s="16"/>
    </row>
    <row r="23" spans="1:15" s="23" customFormat="1" ht="25.5" x14ac:dyDescent="0.25">
      <c r="A23" s="43"/>
      <c r="B23" s="32" t="s">
        <v>103</v>
      </c>
      <c r="C23" s="15" t="s">
        <v>75</v>
      </c>
      <c r="D23" s="29" t="s">
        <v>12</v>
      </c>
      <c r="E23" s="38" t="s">
        <v>104</v>
      </c>
      <c r="F23" s="13">
        <v>2</v>
      </c>
      <c r="G23" s="13">
        <v>0</v>
      </c>
      <c r="H23" s="13">
        <f t="shared" si="1"/>
        <v>2</v>
      </c>
      <c r="I23" s="48">
        <v>0</v>
      </c>
      <c r="J23" s="30">
        <v>2</v>
      </c>
      <c r="K23" s="48">
        <v>0</v>
      </c>
      <c r="L23" s="31">
        <v>0</v>
      </c>
      <c r="M23" s="31">
        <v>0</v>
      </c>
      <c r="N23" s="31">
        <f t="shared" si="0"/>
        <v>2</v>
      </c>
      <c r="O23" s="16" t="s">
        <v>763</v>
      </c>
    </row>
    <row r="24" spans="1:15" s="2" customFormat="1" ht="40.15" customHeight="1" x14ac:dyDescent="0.25">
      <c r="A24" s="43" t="s">
        <v>105</v>
      </c>
      <c r="B24" s="38" t="s">
        <v>1054</v>
      </c>
      <c r="C24" s="15" t="s">
        <v>75</v>
      </c>
      <c r="D24" s="29" t="s">
        <v>12</v>
      </c>
      <c r="E24" s="32" t="s">
        <v>106</v>
      </c>
      <c r="F24" s="14">
        <v>12</v>
      </c>
      <c r="G24" s="14">
        <v>0</v>
      </c>
      <c r="H24" s="14">
        <f t="shared" si="1"/>
        <v>12</v>
      </c>
      <c r="I24" s="30">
        <v>0</v>
      </c>
      <c r="J24" s="30">
        <v>6</v>
      </c>
      <c r="K24" s="30">
        <v>6</v>
      </c>
      <c r="L24" s="31">
        <v>0</v>
      </c>
      <c r="M24" s="31">
        <v>0</v>
      </c>
      <c r="N24" s="31">
        <f t="shared" si="0"/>
        <v>12</v>
      </c>
      <c r="O24" s="16" t="s">
        <v>764</v>
      </c>
    </row>
    <row r="25" spans="1:15" s="23" customFormat="1" ht="60" customHeight="1" x14ac:dyDescent="0.25">
      <c r="A25" s="35" t="s">
        <v>107</v>
      </c>
      <c r="B25" s="38" t="s">
        <v>1053</v>
      </c>
      <c r="C25" s="15" t="s">
        <v>75</v>
      </c>
      <c r="D25" s="29" t="s">
        <v>13</v>
      </c>
      <c r="E25" s="43" t="s">
        <v>108</v>
      </c>
      <c r="F25" s="12">
        <v>81</v>
      </c>
      <c r="G25" s="12">
        <v>16</v>
      </c>
      <c r="H25" s="12">
        <f t="shared" si="1"/>
        <v>65</v>
      </c>
      <c r="I25" s="48">
        <v>59</v>
      </c>
      <c r="J25" s="28">
        <v>6</v>
      </c>
      <c r="K25" s="48">
        <v>0</v>
      </c>
      <c r="L25" s="31">
        <v>0</v>
      </c>
      <c r="M25" s="31">
        <v>0</v>
      </c>
      <c r="N25" s="31">
        <f t="shared" si="0"/>
        <v>65</v>
      </c>
      <c r="O25" s="16" t="s">
        <v>765</v>
      </c>
    </row>
    <row r="26" spans="1:15" s="23" customFormat="1" ht="51" x14ac:dyDescent="0.25">
      <c r="A26" s="43"/>
      <c r="B26" s="32" t="s">
        <v>1052</v>
      </c>
      <c r="C26" s="15" t="s">
        <v>75</v>
      </c>
      <c r="D26" s="29" t="s">
        <v>16</v>
      </c>
      <c r="E26" s="38" t="s">
        <v>109</v>
      </c>
      <c r="F26" s="13">
        <v>1</v>
      </c>
      <c r="G26" s="13">
        <v>0</v>
      </c>
      <c r="H26" s="13">
        <f t="shared" si="1"/>
        <v>1</v>
      </c>
      <c r="I26" s="48">
        <v>0</v>
      </c>
      <c r="J26" s="30">
        <v>1</v>
      </c>
      <c r="K26" s="48">
        <v>0</v>
      </c>
      <c r="L26" s="31">
        <v>0</v>
      </c>
      <c r="M26" s="31">
        <v>0</v>
      </c>
      <c r="N26" s="31">
        <f t="shared" si="0"/>
        <v>1</v>
      </c>
      <c r="O26" s="16" t="s">
        <v>800</v>
      </c>
    </row>
    <row r="27" spans="1:15" s="2" customFormat="1" ht="89.25" x14ac:dyDescent="0.25">
      <c r="A27" s="35"/>
      <c r="B27" s="32" t="s">
        <v>110</v>
      </c>
      <c r="C27" s="15" t="s">
        <v>75</v>
      </c>
      <c r="D27" s="43" t="s">
        <v>17</v>
      </c>
      <c r="E27" s="43" t="s">
        <v>111</v>
      </c>
      <c r="F27" s="12">
        <v>2</v>
      </c>
      <c r="G27" s="12">
        <v>0</v>
      </c>
      <c r="H27" s="13">
        <f t="shared" si="1"/>
        <v>2</v>
      </c>
      <c r="I27" s="30">
        <v>0</v>
      </c>
      <c r="J27" s="30">
        <v>2</v>
      </c>
      <c r="K27" s="30">
        <v>0</v>
      </c>
      <c r="L27" s="31">
        <v>0</v>
      </c>
      <c r="M27" s="31">
        <v>0</v>
      </c>
      <c r="N27" s="31">
        <f t="shared" si="0"/>
        <v>2</v>
      </c>
      <c r="O27" s="16"/>
    </row>
    <row r="28" spans="1:15" s="2" customFormat="1" ht="25.5" x14ac:dyDescent="0.25">
      <c r="A28" s="35"/>
      <c r="B28" s="32" t="s">
        <v>112</v>
      </c>
      <c r="C28" s="15" t="s">
        <v>75</v>
      </c>
      <c r="D28" s="29" t="s">
        <v>18</v>
      </c>
      <c r="E28" s="43" t="s">
        <v>113</v>
      </c>
      <c r="F28" s="12">
        <v>1</v>
      </c>
      <c r="G28" s="12">
        <v>0</v>
      </c>
      <c r="H28" s="13">
        <f t="shared" si="1"/>
        <v>1</v>
      </c>
      <c r="I28" s="30">
        <v>0</v>
      </c>
      <c r="J28" s="30">
        <v>0</v>
      </c>
      <c r="K28" s="30">
        <v>0</v>
      </c>
      <c r="L28" s="31">
        <v>1</v>
      </c>
      <c r="M28" s="31">
        <v>0</v>
      </c>
      <c r="N28" s="31">
        <f t="shared" si="0"/>
        <v>1</v>
      </c>
      <c r="O28" s="16" t="s">
        <v>114</v>
      </c>
    </row>
    <row r="29" spans="1:15" s="2" customFormat="1" ht="25.5" x14ac:dyDescent="0.25">
      <c r="A29" s="29" t="s">
        <v>115</v>
      </c>
      <c r="B29" s="32" t="s">
        <v>1051</v>
      </c>
      <c r="C29" s="15" t="s">
        <v>75</v>
      </c>
      <c r="D29" s="29" t="s">
        <v>18</v>
      </c>
      <c r="E29" s="29" t="s">
        <v>116</v>
      </c>
      <c r="F29" s="15">
        <v>2</v>
      </c>
      <c r="G29" s="15">
        <v>0</v>
      </c>
      <c r="H29" s="13">
        <f t="shared" si="1"/>
        <v>2</v>
      </c>
      <c r="I29" s="30">
        <v>0</v>
      </c>
      <c r="J29" s="28">
        <v>2</v>
      </c>
      <c r="K29" s="30">
        <v>0</v>
      </c>
      <c r="L29" s="31">
        <v>0</v>
      </c>
      <c r="M29" s="31">
        <v>0</v>
      </c>
      <c r="N29" s="31">
        <f t="shared" si="0"/>
        <v>2</v>
      </c>
      <c r="O29" s="16"/>
    </row>
    <row r="30" spans="1:15" s="2" customFormat="1" ht="40.15" customHeight="1" x14ac:dyDescent="0.25">
      <c r="A30" s="35"/>
      <c r="B30" s="32" t="s">
        <v>1050</v>
      </c>
      <c r="C30" s="15" t="s">
        <v>75</v>
      </c>
      <c r="D30" s="29" t="s">
        <v>18</v>
      </c>
      <c r="E30" s="36" t="s">
        <v>117</v>
      </c>
      <c r="F30" s="13">
        <v>9</v>
      </c>
      <c r="G30" s="13">
        <v>0</v>
      </c>
      <c r="H30" s="13">
        <f t="shared" si="1"/>
        <v>9</v>
      </c>
      <c r="I30" s="28">
        <v>7</v>
      </c>
      <c r="J30" s="28">
        <v>2</v>
      </c>
      <c r="K30" s="30">
        <v>0</v>
      </c>
      <c r="L30" s="31">
        <v>0</v>
      </c>
      <c r="M30" s="31">
        <v>0</v>
      </c>
      <c r="N30" s="31">
        <f t="shared" si="0"/>
        <v>9</v>
      </c>
      <c r="O30" s="16" t="s">
        <v>766</v>
      </c>
    </row>
    <row r="31" spans="1:15" s="2" customFormat="1" ht="25.5" x14ac:dyDescent="0.25">
      <c r="A31" s="35"/>
      <c r="B31" s="32" t="s">
        <v>1049</v>
      </c>
      <c r="C31" s="15" t="s">
        <v>75</v>
      </c>
      <c r="D31" s="29" t="s">
        <v>18</v>
      </c>
      <c r="E31" s="16" t="s">
        <v>118</v>
      </c>
      <c r="F31" s="12">
        <v>1</v>
      </c>
      <c r="G31" s="12">
        <v>0</v>
      </c>
      <c r="H31" s="13">
        <f t="shared" si="1"/>
        <v>1</v>
      </c>
      <c r="I31" s="30">
        <v>0</v>
      </c>
      <c r="J31" s="30">
        <v>1</v>
      </c>
      <c r="K31" s="30">
        <v>0</v>
      </c>
      <c r="L31" s="31">
        <v>0</v>
      </c>
      <c r="M31" s="31">
        <v>0</v>
      </c>
      <c r="N31" s="31">
        <f t="shared" si="0"/>
        <v>1</v>
      </c>
      <c r="O31" s="16" t="s">
        <v>767</v>
      </c>
    </row>
    <row r="32" spans="1:15" s="2" customFormat="1" ht="25.5" x14ac:dyDescent="0.25">
      <c r="A32" s="35"/>
      <c r="B32" s="32" t="s">
        <v>119</v>
      </c>
      <c r="C32" s="15" t="s">
        <v>75</v>
      </c>
      <c r="D32" s="43" t="s">
        <v>19</v>
      </c>
      <c r="E32" s="43" t="s">
        <v>120</v>
      </c>
      <c r="F32" s="12">
        <v>1</v>
      </c>
      <c r="G32" s="12">
        <v>0</v>
      </c>
      <c r="H32" s="13">
        <f t="shared" si="1"/>
        <v>1</v>
      </c>
      <c r="I32" s="30">
        <v>0</v>
      </c>
      <c r="J32" s="30">
        <v>1</v>
      </c>
      <c r="K32" s="30">
        <v>0</v>
      </c>
      <c r="L32" s="31">
        <v>0</v>
      </c>
      <c r="M32" s="31">
        <v>0</v>
      </c>
      <c r="N32" s="31">
        <f t="shared" si="0"/>
        <v>1</v>
      </c>
      <c r="O32" s="16"/>
    </row>
    <row r="33" spans="1:16" ht="25.5" x14ac:dyDescent="0.2">
      <c r="A33" s="53"/>
      <c r="B33" s="32" t="s">
        <v>121</v>
      </c>
      <c r="C33" s="15" t="s">
        <v>75</v>
      </c>
      <c r="D33" s="49" t="s">
        <v>19</v>
      </c>
      <c r="E33" s="32" t="s">
        <v>122</v>
      </c>
      <c r="F33" s="14">
        <v>1</v>
      </c>
      <c r="G33" s="14">
        <v>0</v>
      </c>
      <c r="H33" s="13">
        <f t="shared" si="1"/>
        <v>1</v>
      </c>
      <c r="I33" s="30">
        <v>0</v>
      </c>
      <c r="J33" s="30">
        <v>1</v>
      </c>
      <c r="K33" s="30">
        <v>0</v>
      </c>
      <c r="L33" s="31">
        <v>0</v>
      </c>
      <c r="M33" s="31">
        <v>0</v>
      </c>
      <c r="N33" s="31">
        <f t="shared" si="0"/>
        <v>1</v>
      </c>
      <c r="O33" s="16" t="s">
        <v>768</v>
      </c>
    </row>
    <row r="34" spans="1:16" ht="25.5" x14ac:dyDescent="0.2">
      <c r="A34" s="53"/>
      <c r="B34" s="32" t="s">
        <v>1047</v>
      </c>
      <c r="C34" s="15" t="s">
        <v>75</v>
      </c>
      <c r="D34" s="49" t="s">
        <v>19</v>
      </c>
      <c r="E34" s="32" t="s">
        <v>123</v>
      </c>
      <c r="F34" s="14">
        <v>0</v>
      </c>
      <c r="G34" s="14">
        <v>0</v>
      </c>
      <c r="H34" s="13">
        <f t="shared" si="1"/>
        <v>0</v>
      </c>
      <c r="I34" s="30">
        <v>0</v>
      </c>
      <c r="J34" s="30">
        <v>0</v>
      </c>
      <c r="K34" s="30">
        <v>0</v>
      </c>
      <c r="L34" s="31">
        <v>0</v>
      </c>
      <c r="M34" s="31">
        <v>0</v>
      </c>
      <c r="N34" s="31">
        <f t="shared" si="0"/>
        <v>0</v>
      </c>
      <c r="O34" s="16" t="s">
        <v>769</v>
      </c>
    </row>
    <row r="35" spans="1:16" s="2" customFormat="1" ht="76.5" x14ac:dyDescent="0.25">
      <c r="A35" s="35"/>
      <c r="B35" s="32" t="s">
        <v>124</v>
      </c>
      <c r="C35" s="15" t="s">
        <v>75</v>
      </c>
      <c r="D35" s="29" t="s">
        <v>20</v>
      </c>
      <c r="E35" s="43" t="s">
        <v>125</v>
      </c>
      <c r="F35" s="12">
        <v>2</v>
      </c>
      <c r="G35" s="12">
        <v>0</v>
      </c>
      <c r="H35" s="13">
        <f t="shared" si="1"/>
        <v>2</v>
      </c>
      <c r="I35" s="30">
        <v>0</v>
      </c>
      <c r="J35" s="30">
        <v>0</v>
      </c>
      <c r="K35" s="30">
        <v>0</v>
      </c>
      <c r="L35" s="31">
        <v>2</v>
      </c>
      <c r="M35" s="31">
        <v>0</v>
      </c>
      <c r="N35" s="31">
        <f t="shared" si="0"/>
        <v>2</v>
      </c>
      <c r="O35" s="16" t="s">
        <v>126</v>
      </c>
    </row>
    <row r="36" spans="1:16" s="2" customFormat="1" ht="25.5" x14ac:dyDescent="0.25">
      <c r="A36" s="35"/>
      <c r="B36" s="32" t="s">
        <v>127</v>
      </c>
      <c r="C36" s="15" t="s">
        <v>75</v>
      </c>
      <c r="D36" s="29" t="s">
        <v>20</v>
      </c>
      <c r="E36" s="43" t="s">
        <v>128</v>
      </c>
      <c r="F36" s="12">
        <v>1</v>
      </c>
      <c r="G36" s="12">
        <v>0</v>
      </c>
      <c r="H36" s="13">
        <f t="shared" si="1"/>
        <v>1</v>
      </c>
      <c r="I36" s="30">
        <v>0</v>
      </c>
      <c r="J36" s="30">
        <v>1</v>
      </c>
      <c r="K36" s="30">
        <v>0</v>
      </c>
      <c r="L36" s="31">
        <v>0</v>
      </c>
      <c r="M36" s="31">
        <v>0</v>
      </c>
      <c r="N36" s="31">
        <f t="shared" si="0"/>
        <v>1</v>
      </c>
      <c r="O36" s="16" t="s">
        <v>129</v>
      </c>
      <c r="P36" s="58"/>
    </row>
    <row r="37" spans="1:16" s="2" customFormat="1" ht="25.5" x14ac:dyDescent="0.25">
      <c r="A37" s="35"/>
      <c r="B37" s="32" t="s">
        <v>1048</v>
      </c>
      <c r="C37" s="15" t="s">
        <v>75</v>
      </c>
      <c r="D37" s="29" t="s">
        <v>20</v>
      </c>
      <c r="E37" s="35" t="s">
        <v>130</v>
      </c>
      <c r="F37" s="28">
        <v>1</v>
      </c>
      <c r="G37" s="28">
        <v>0</v>
      </c>
      <c r="H37" s="28">
        <f t="shared" si="1"/>
        <v>1</v>
      </c>
      <c r="I37" s="30">
        <v>0</v>
      </c>
      <c r="J37" s="30">
        <v>1</v>
      </c>
      <c r="K37" s="30">
        <v>0</v>
      </c>
      <c r="L37" s="31">
        <v>0</v>
      </c>
      <c r="M37" s="31">
        <v>0</v>
      </c>
      <c r="N37" s="31">
        <f t="shared" si="0"/>
        <v>1</v>
      </c>
      <c r="O37" s="16" t="s">
        <v>131</v>
      </c>
    </row>
    <row r="38" spans="1:16" s="2" customFormat="1" ht="25.5" x14ac:dyDescent="0.25">
      <c r="A38" s="35"/>
      <c r="B38" s="38" t="s">
        <v>1046</v>
      </c>
      <c r="C38" s="15" t="s">
        <v>75</v>
      </c>
      <c r="D38" s="29" t="s">
        <v>20</v>
      </c>
      <c r="E38" s="43" t="s">
        <v>132</v>
      </c>
      <c r="F38" s="12">
        <v>1</v>
      </c>
      <c r="G38" s="12">
        <v>0</v>
      </c>
      <c r="H38" s="28">
        <f t="shared" si="1"/>
        <v>1</v>
      </c>
      <c r="I38" s="28">
        <v>0</v>
      </c>
      <c r="J38" s="30">
        <v>1</v>
      </c>
      <c r="K38" s="28">
        <v>0</v>
      </c>
      <c r="L38" s="31">
        <v>0</v>
      </c>
      <c r="M38" s="31">
        <v>0</v>
      </c>
      <c r="N38" s="31">
        <f t="shared" si="0"/>
        <v>1</v>
      </c>
      <c r="O38" s="16" t="s">
        <v>133</v>
      </c>
    </row>
    <row r="39" spans="1:16" s="2" customFormat="1" ht="25.5" x14ac:dyDescent="0.25">
      <c r="A39" s="35"/>
      <c r="B39" s="32" t="s">
        <v>1045</v>
      </c>
      <c r="C39" s="15" t="s">
        <v>75</v>
      </c>
      <c r="D39" s="29" t="s">
        <v>20</v>
      </c>
      <c r="E39" s="43" t="s">
        <v>134</v>
      </c>
      <c r="F39" s="12">
        <v>4</v>
      </c>
      <c r="G39" s="12">
        <v>0</v>
      </c>
      <c r="H39" s="28">
        <f t="shared" si="1"/>
        <v>4</v>
      </c>
      <c r="I39" s="30">
        <v>0</v>
      </c>
      <c r="J39" s="30">
        <v>4</v>
      </c>
      <c r="K39" s="30">
        <v>0</v>
      </c>
      <c r="L39" s="31">
        <v>0</v>
      </c>
      <c r="M39" s="31">
        <v>0</v>
      </c>
      <c r="N39" s="31">
        <f t="shared" ref="N39:N70" si="2">SUM(I39:M39)</f>
        <v>4</v>
      </c>
      <c r="O39" s="16"/>
    </row>
    <row r="40" spans="1:16" s="2" customFormat="1" ht="25.5" x14ac:dyDescent="0.25">
      <c r="A40" s="35"/>
      <c r="B40" s="38" t="s">
        <v>135</v>
      </c>
      <c r="C40" s="15" t="s">
        <v>75</v>
      </c>
      <c r="D40" s="29" t="s">
        <v>20</v>
      </c>
      <c r="E40" s="38" t="s">
        <v>136</v>
      </c>
      <c r="F40" s="12">
        <v>1</v>
      </c>
      <c r="G40" s="12">
        <v>0</v>
      </c>
      <c r="H40" s="28">
        <f t="shared" si="1"/>
        <v>1</v>
      </c>
      <c r="I40" s="30">
        <v>1</v>
      </c>
      <c r="J40" s="30">
        <v>0</v>
      </c>
      <c r="K40" s="30">
        <v>0</v>
      </c>
      <c r="L40" s="31">
        <v>0</v>
      </c>
      <c r="M40" s="31">
        <v>0</v>
      </c>
      <c r="N40" s="31">
        <f t="shared" si="2"/>
        <v>1</v>
      </c>
      <c r="O40" s="16" t="s">
        <v>770</v>
      </c>
    </row>
    <row r="41" spans="1:16" s="2" customFormat="1" ht="85.15" customHeight="1" x14ac:dyDescent="0.25">
      <c r="A41" s="43" t="s">
        <v>137</v>
      </c>
      <c r="B41" s="83" t="s">
        <v>1044</v>
      </c>
      <c r="C41" s="15" t="s">
        <v>75</v>
      </c>
      <c r="D41" s="29" t="s">
        <v>20</v>
      </c>
      <c r="E41" s="43" t="s">
        <v>138</v>
      </c>
      <c r="F41" s="12">
        <v>300</v>
      </c>
      <c r="G41" s="12">
        <v>0</v>
      </c>
      <c r="H41" s="28">
        <f t="shared" si="1"/>
        <v>300</v>
      </c>
      <c r="I41" s="30">
        <v>97</v>
      </c>
      <c r="J41" s="28">
        <v>51</v>
      </c>
      <c r="K41" s="30">
        <v>51</v>
      </c>
      <c r="L41" s="31">
        <v>51</v>
      </c>
      <c r="M41" s="31">
        <v>50</v>
      </c>
      <c r="N41" s="31">
        <f t="shared" si="2"/>
        <v>300</v>
      </c>
      <c r="O41" s="16" t="s">
        <v>917</v>
      </c>
    </row>
    <row r="42" spans="1:16" s="2" customFormat="1" ht="25.5" x14ac:dyDescent="0.25">
      <c r="A42" s="35"/>
      <c r="B42" s="38" t="s">
        <v>139</v>
      </c>
      <c r="C42" s="15" t="s">
        <v>75</v>
      </c>
      <c r="D42" s="29" t="s">
        <v>20</v>
      </c>
      <c r="E42" s="38" t="s">
        <v>140</v>
      </c>
      <c r="F42" s="12">
        <v>1</v>
      </c>
      <c r="G42" s="12">
        <v>0</v>
      </c>
      <c r="H42" s="12">
        <f t="shared" si="1"/>
        <v>1</v>
      </c>
      <c r="I42" s="30">
        <v>0</v>
      </c>
      <c r="J42" s="30">
        <v>1</v>
      </c>
      <c r="K42" s="30">
        <v>0</v>
      </c>
      <c r="L42" s="31">
        <v>0</v>
      </c>
      <c r="M42" s="31">
        <v>0</v>
      </c>
      <c r="N42" s="31">
        <f t="shared" si="2"/>
        <v>1</v>
      </c>
      <c r="O42" s="16" t="s">
        <v>771</v>
      </c>
    </row>
    <row r="43" spans="1:16" s="2" customFormat="1" ht="25.5" x14ac:dyDescent="0.25">
      <c r="A43" s="35"/>
      <c r="B43" s="76" t="s">
        <v>141</v>
      </c>
      <c r="C43" s="15" t="s">
        <v>75</v>
      </c>
      <c r="D43" s="29" t="s">
        <v>21</v>
      </c>
      <c r="E43" s="55" t="s">
        <v>142</v>
      </c>
      <c r="F43" s="56">
        <v>1</v>
      </c>
      <c r="G43" s="56">
        <v>0</v>
      </c>
      <c r="H43" s="56">
        <f t="shared" si="1"/>
        <v>1</v>
      </c>
      <c r="I43" s="34">
        <v>0</v>
      </c>
      <c r="J43" s="30">
        <v>1</v>
      </c>
      <c r="K43" s="34">
        <v>0</v>
      </c>
      <c r="L43" s="37">
        <v>0</v>
      </c>
      <c r="M43" s="37">
        <v>0</v>
      </c>
      <c r="N43" s="31">
        <f t="shared" si="2"/>
        <v>1</v>
      </c>
      <c r="O43" s="16" t="s">
        <v>772</v>
      </c>
    </row>
    <row r="44" spans="1:16" s="2" customFormat="1" ht="51" x14ac:dyDescent="0.25">
      <c r="A44" s="29"/>
      <c r="B44" s="32" t="s">
        <v>143</v>
      </c>
      <c r="C44" s="15" t="s">
        <v>75</v>
      </c>
      <c r="D44" s="29" t="s">
        <v>21</v>
      </c>
      <c r="E44" s="43" t="s">
        <v>144</v>
      </c>
      <c r="F44" s="12">
        <v>3</v>
      </c>
      <c r="G44" s="12">
        <v>2</v>
      </c>
      <c r="H44" s="12">
        <f t="shared" si="1"/>
        <v>1</v>
      </c>
      <c r="I44" s="30">
        <v>1</v>
      </c>
      <c r="J44" s="28">
        <v>0</v>
      </c>
      <c r="K44" s="30">
        <v>0</v>
      </c>
      <c r="L44" s="31">
        <v>0</v>
      </c>
      <c r="M44" s="31">
        <v>0</v>
      </c>
      <c r="N44" s="31">
        <f t="shared" si="2"/>
        <v>1</v>
      </c>
      <c r="O44" s="16" t="s">
        <v>801</v>
      </c>
    </row>
    <row r="45" spans="1:16" s="2" customFormat="1" ht="25.5" x14ac:dyDescent="0.25">
      <c r="A45" s="29" t="s">
        <v>145</v>
      </c>
      <c r="B45" s="32" t="s">
        <v>1043</v>
      </c>
      <c r="C45" s="15" t="s">
        <v>75</v>
      </c>
      <c r="D45" s="29" t="s">
        <v>23</v>
      </c>
      <c r="E45" s="43" t="s">
        <v>146</v>
      </c>
      <c r="F45" s="12">
        <v>35</v>
      </c>
      <c r="G45" s="12">
        <v>18</v>
      </c>
      <c r="H45" s="12">
        <f t="shared" si="1"/>
        <v>17</v>
      </c>
      <c r="I45" s="28">
        <v>17</v>
      </c>
      <c r="J45" s="28">
        <v>0</v>
      </c>
      <c r="K45" s="30">
        <v>0</v>
      </c>
      <c r="L45" s="31">
        <v>0</v>
      </c>
      <c r="M45" s="31">
        <v>0</v>
      </c>
      <c r="N45" s="31">
        <f t="shared" si="2"/>
        <v>17</v>
      </c>
      <c r="O45" s="16"/>
    </row>
    <row r="46" spans="1:16" s="2" customFormat="1" ht="38.25" x14ac:dyDescent="0.25">
      <c r="A46" s="29" t="s">
        <v>147</v>
      </c>
      <c r="B46" s="32" t="s">
        <v>1042</v>
      </c>
      <c r="C46" s="15" t="s">
        <v>75</v>
      </c>
      <c r="D46" s="29" t="s">
        <v>23</v>
      </c>
      <c r="E46" s="43" t="s">
        <v>148</v>
      </c>
      <c r="F46" s="12">
        <v>17</v>
      </c>
      <c r="G46" s="12">
        <v>1</v>
      </c>
      <c r="H46" s="12">
        <f t="shared" si="1"/>
        <v>16</v>
      </c>
      <c r="I46" s="28">
        <v>16</v>
      </c>
      <c r="J46" s="28">
        <v>0</v>
      </c>
      <c r="K46" s="30">
        <v>0</v>
      </c>
      <c r="L46" s="31">
        <v>0</v>
      </c>
      <c r="M46" s="31">
        <v>0</v>
      </c>
      <c r="N46" s="31">
        <f t="shared" si="2"/>
        <v>16</v>
      </c>
      <c r="O46" s="16" t="s">
        <v>773</v>
      </c>
    </row>
    <row r="47" spans="1:16" s="2" customFormat="1" ht="25.5" x14ac:dyDescent="0.25">
      <c r="A47" s="29"/>
      <c r="B47" s="32" t="s">
        <v>1041</v>
      </c>
      <c r="C47" s="15" t="s">
        <v>75</v>
      </c>
      <c r="D47" s="29" t="s">
        <v>23</v>
      </c>
      <c r="E47" s="43" t="s">
        <v>149</v>
      </c>
      <c r="F47" s="12">
        <v>1</v>
      </c>
      <c r="G47" s="12">
        <v>0</v>
      </c>
      <c r="H47" s="12">
        <f t="shared" si="1"/>
        <v>1</v>
      </c>
      <c r="I47" s="28">
        <v>0</v>
      </c>
      <c r="J47" s="28">
        <v>0</v>
      </c>
      <c r="K47" s="30">
        <v>1</v>
      </c>
      <c r="L47" s="31">
        <v>0</v>
      </c>
      <c r="M47" s="31">
        <v>0</v>
      </c>
      <c r="N47" s="31">
        <f t="shared" si="2"/>
        <v>1</v>
      </c>
      <c r="O47" s="16" t="s">
        <v>1071</v>
      </c>
    </row>
    <row r="48" spans="1:16" s="2" customFormat="1" ht="25.5" x14ac:dyDescent="0.25">
      <c r="A48" s="29"/>
      <c r="B48" s="32" t="s">
        <v>1040</v>
      </c>
      <c r="C48" s="15" t="s">
        <v>75</v>
      </c>
      <c r="D48" s="29" t="s">
        <v>23</v>
      </c>
      <c r="E48" s="43" t="s">
        <v>150</v>
      </c>
      <c r="F48" s="12">
        <v>1</v>
      </c>
      <c r="G48" s="12">
        <v>0</v>
      </c>
      <c r="H48" s="12">
        <f t="shared" si="1"/>
        <v>1</v>
      </c>
      <c r="I48" s="28">
        <v>0</v>
      </c>
      <c r="J48" s="28">
        <v>1</v>
      </c>
      <c r="K48" s="30">
        <v>0</v>
      </c>
      <c r="L48" s="31">
        <v>0</v>
      </c>
      <c r="M48" s="31">
        <v>0</v>
      </c>
      <c r="N48" s="31">
        <f t="shared" si="2"/>
        <v>1</v>
      </c>
      <c r="O48" s="60" t="s">
        <v>774</v>
      </c>
    </row>
    <row r="49" spans="1:19" s="2" customFormat="1" ht="51" x14ac:dyDescent="0.25">
      <c r="A49" s="35" t="s">
        <v>151</v>
      </c>
      <c r="B49" s="36" t="s">
        <v>1039</v>
      </c>
      <c r="C49" s="12" t="s">
        <v>75</v>
      </c>
      <c r="D49" s="29" t="s">
        <v>22</v>
      </c>
      <c r="E49" s="38" t="s">
        <v>152</v>
      </c>
      <c r="F49" s="13">
        <v>8</v>
      </c>
      <c r="G49" s="13">
        <v>0</v>
      </c>
      <c r="H49" s="12">
        <f t="shared" si="1"/>
        <v>8</v>
      </c>
      <c r="I49" s="28">
        <v>0</v>
      </c>
      <c r="J49" s="28">
        <v>3</v>
      </c>
      <c r="K49" s="30">
        <v>5</v>
      </c>
      <c r="L49" s="31">
        <v>0</v>
      </c>
      <c r="M49" s="31">
        <v>0</v>
      </c>
      <c r="N49" s="31">
        <f t="shared" si="2"/>
        <v>8</v>
      </c>
      <c r="O49" s="57" t="s">
        <v>775</v>
      </c>
      <c r="S49" s="2">
        <v>-180</v>
      </c>
    </row>
    <row r="50" spans="1:19" s="2" customFormat="1" ht="25.5" x14ac:dyDescent="0.25">
      <c r="A50" s="35"/>
      <c r="B50" s="36" t="s">
        <v>153</v>
      </c>
      <c r="C50" s="15" t="s">
        <v>75</v>
      </c>
      <c r="D50" s="29" t="s">
        <v>22</v>
      </c>
      <c r="E50" s="38" t="s">
        <v>154</v>
      </c>
      <c r="F50" s="13">
        <v>1</v>
      </c>
      <c r="G50" s="13">
        <v>0</v>
      </c>
      <c r="H50" s="12">
        <f t="shared" si="1"/>
        <v>1</v>
      </c>
      <c r="I50" s="28">
        <v>0</v>
      </c>
      <c r="J50" s="28">
        <v>1</v>
      </c>
      <c r="K50" s="30">
        <v>0</v>
      </c>
      <c r="L50" s="31">
        <v>0</v>
      </c>
      <c r="M50" s="31">
        <v>0</v>
      </c>
      <c r="N50" s="31">
        <f t="shared" si="2"/>
        <v>1</v>
      </c>
      <c r="O50" s="57" t="s">
        <v>776</v>
      </c>
    </row>
    <row r="51" spans="1:19" s="2" customFormat="1" ht="38.25" x14ac:dyDescent="0.25">
      <c r="A51" s="29"/>
      <c r="B51" s="32" t="s">
        <v>155</v>
      </c>
      <c r="C51" s="15" t="s">
        <v>75</v>
      </c>
      <c r="D51" s="29" t="s">
        <v>25</v>
      </c>
      <c r="E51" s="43" t="s">
        <v>156</v>
      </c>
      <c r="F51" s="12">
        <v>3</v>
      </c>
      <c r="G51" s="12">
        <v>0</v>
      </c>
      <c r="H51" s="12">
        <f t="shared" si="1"/>
        <v>3</v>
      </c>
      <c r="I51" s="28">
        <v>3</v>
      </c>
      <c r="J51" s="28">
        <v>0</v>
      </c>
      <c r="K51" s="30">
        <v>0</v>
      </c>
      <c r="L51" s="31">
        <v>0</v>
      </c>
      <c r="M51" s="31">
        <v>0</v>
      </c>
      <c r="N51" s="31">
        <f t="shared" si="2"/>
        <v>3</v>
      </c>
      <c r="O51" s="16" t="s">
        <v>777</v>
      </c>
    </row>
    <row r="52" spans="1:19" s="2" customFormat="1" ht="25.5" x14ac:dyDescent="0.25">
      <c r="A52" s="29"/>
      <c r="B52" s="32" t="s">
        <v>1038</v>
      </c>
      <c r="C52" s="12" t="s">
        <v>75</v>
      </c>
      <c r="D52" s="29" t="s">
        <v>157</v>
      </c>
      <c r="E52" s="43" t="s">
        <v>158</v>
      </c>
      <c r="F52" s="12">
        <v>1</v>
      </c>
      <c r="G52" s="12">
        <v>0</v>
      </c>
      <c r="H52" s="12">
        <f t="shared" si="1"/>
        <v>1</v>
      </c>
      <c r="I52" s="28">
        <v>1</v>
      </c>
      <c r="J52" s="28">
        <v>0</v>
      </c>
      <c r="K52" s="30">
        <v>0</v>
      </c>
      <c r="L52" s="31">
        <v>0</v>
      </c>
      <c r="M52" s="31">
        <v>0</v>
      </c>
      <c r="N52" s="31">
        <f t="shared" si="2"/>
        <v>1</v>
      </c>
      <c r="O52" s="16"/>
    </row>
    <row r="53" spans="1:19" s="2" customFormat="1" ht="25.5" x14ac:dyDescent="0.25">
      <c r="A53" s="29"/>
      <c r="B53" s="32" t="s">
        <v>1037</v>
      </c>
      <c r="C53" s="12" t="s">
        <v>75</v>
      </c>
      <c r="D53" s="29" t="s">
        <v>157</v>
      </c>
      <c r="E53" s="43" t="s">
        <v>159</v>
      </c>
      <c r="F53" s="12">
        <v>1</v>
      </c>
      <c r="G53" s="12">
        <v>0</v>
      </c>
      <c r="H53" s="12">
        <f t="shared" si="1"/>
        <v>1</v>
      </c>
      <c r="I53" s="28">
        <v>0</v>
      </c>
      <c r="J53" s="28">
        <v>0</v>
      </c>
      <c r="K53" s="30">
        <v>1</v>
      </c>
      <c r="L53" s="31">
        <v>0</v>
      </c>
      <c r="M53" s="31">
        <v>0</v>
      </c>
      <c r="N53" s="31">
        <f t="shared" si="2"/>
        <v>1</v>
      </c>
      <c r="O53" s="16"/>
    </row>
    <row r="54" spans="1:19" s="2" customFormat="1" ht="25.5" x14ac:dyDescent="0.25">
      <c r="A54" s="35"/>
      <c r="B54" s="32" t="s">
        <v>160</v>
      </c>
      <c r="C54" s="15" t="s">
        <v>75</v>
      </c>
      <c r="D54" s="29" t="s">
        <v>58</v>
      </c>
      <c r="E54" s="35" t="s">
        <v>161</v>
      </c>
      <c r="F54" s="28">
        <v>1</v>
      </c>
      <c r="G54" s="28">
        <v>0</v>
      </c>
      <c r="H54" s="28">
        <f t="shared" si="1"/>
        <v>1</v>
      </c>
      <c r="I54" s="30">
        <v>0</v>
      </c>
      <c r="J54" s="30">
        <v>1</v>
      </c>
      <c r="K54" s="30">
        <v>0</v>
      </c>
      <c r="L54" s="31">
        <v>0</v>
      </c>
      <c r="M54" s="31">
        <v>0</v>
      </c>
      <c r="N54" s="31">
        <f t="shared" si="2"/>
        <v>1</v>
      </c>
      <c r="O54" s="16" t="s">
        <v>162</v>
      </c>
    </row>
    <row r="55" spans="1:19" s="2" customFormat="1" ht="25.5" x14ac:dyDescent="0.25">
      <c r="A55" s="35"/>
      <c r="B55" s="38" t="s">
        <v>163</v>
      </c>
      <c r="C55" s="15" t="s">
        <v>75</v>
      </c>
      <c r="D55" s="43" t="s">
        <v>26</v>
      </c>
      <c r="E55" s="36" t="s">
        <v>164</v>
      </c>
      <c r="F55" s="13">
        <v>1</v>
      </c>
      <c r="G55" s="13">
        <v>0</v>
      </c>
      <c r="H55" s="13">
        <f t="shared" si="1"/>
        <v>1</v>
      </c>
      <c r="I55" s="28">
        <v>0</v>
      </c>
      <c r="J55" s="30">
        <v>1</v>
      </c>
      <c r="K55" s="30">
        <v>0</v>
      </c>
      <c r="L55" s="31">
        <v>0</v>
      </c>
      <c r="M55" s="31">
        <v>0</v>
      </c>
      <c r="N55" s="31">
        <f t="shared" si="2"/>
        <v>1</v>
      </c>
      <c r="O55" s="16" t="s">
        <v>778</v>
      </c>
    </row>
    <row r="56" spans="1:19" s="2" customFormat="1" ht="25.5" x14ac:dyDescent="0.25">
      <c r="A56" s="35" t="s">
        <v>165</v>
      </c>
      <c r="B56" s="36" t="s">
        <v>1034</v>
      </c>
      <c r="C56" s="12" t="s">
        <v>75</v>
      </c>
      <c r="D56" s="29" t="s">
        <v>26</v>
      </c>
      <c r="E56" s="36" t="s">
        <v>166</v>
      </c>
      <c r="F56" s="13">
        <v>4</v>
      </c>
      <c r="G56" s="13">
        <v>1</v>
      </c>
      <c r="H56" s="13">
        <f t="shared" si="1"/>
        <v>3</v>
      </c>
      <c r="I56" s="30">
        <v>1</v>
      </c>
      <c r="J56" s="30">
        <v>1</v>
      </c>
      <c r="K56" s="30">
        <v>1</v>
      </c>
      <c r="L56" s="31">
        <v>0</v>
      </c>
      <c r="M56" s="31">
        <v>0</v>
      </c>
      <c r="N56" s="31">
        <f t="shared" si="2"/>
        <v>3</v>
      </c>
      <c r="O56" s="57" t="s">
        <v>167</v>
      </c>
    </row>
    <row r="57" spans="1:19" s="2" customFormat="1" ht="25.5" x14ac:dyDescent="0.25">
      <c r="A57" s="43" t="s">
        <v>168</v>
      </c>
      <c r="B57" s="38" t="s">
        <v>169</v>
      </c>
      <c r="C57" s="15" t="s">
        <v>75</v>
      </c>
      <c r="D57" s="43" t="s">
        <v>27</v>
      </c>
      <c r="E57" s="43" t="s">
        <v>170</v>
      </c>
      <c r="F57" s="12">
        <v>215</v>
      </c>
      <c r="G57" s="12">
        <v>203</v>
      </c>
      <c r="H57" s="13">
        <f t="shared" si="1"/>
        <v>12</v>
      </c>
      <c r="I57" s="28">
        <v>12</v>
      </c>
      <c r="J57" s="30">
        <v>0</v>
      </c>
      <c r="K57" s="28">
        <v>0</v>
      </c>
      <c r="L57" s="31">
        <v>0</v>
      </c>
      <c r="M57" s="31">
        <v>0</v>
      </c>
      <c r="N57" s="31">
        <f t="shared" si="2"/>
        <v>12</v>
      </c>
      <c r="O57" s="16" t="s">
        <v>779</v>
      </c>
    </row>
    <row r="58" spans="1:19" s="2" customFormat="1" ht="25.5" x14ac:dyDescent="0.25">
      <c r="A58" s="35"/>
      <c r="B58" s="36" t="s">
        <v>1035</v>
      </c>
      <c r="C58" s="15" t="s">
        <v>75</v>
      </c>
      <c r="D58" s="29" t="s">
        <v>27</v>
      </c>
      <c r="E58" s="36" t="s">
        <v>171</v>
      </c>
      <c r="F58" s="13">
        <v>2</v>
      </c>
      <c r="G58" s="13">
        <v>0</v>
      </c>
      <c r="H58" s="13">
        <v>2</v>
      </c>
      <c r="I58" s="30">
        <v>2</v>
      </c>
      <c r="J58" s="30">
        <v>0</v>
      </c>
      <c r="K58" s="30">
        <v>0</v>
      </c>
      <c r="L58" s="31">
        <v>0</v>
      </c>
      <c r="M58" s="31">
        <v>0</v>
      </c>
      <c r="N58" s="31">
        <f t="shared" si="2"/>
        <v>2</v>
      </c>
      <c r="O58" s="57" t="s">
        <v>172</v>
      </c>
    </row>
    <row r="59" spans="1:19" s="2" customFormat="1" ht="25.5" x14ac:dyDescent="0.25">
      <c r="A59" s="35"/>
      <c r="B59" s="46" t="s">
        <v>173</v>
      </c>
      <c r="C59" s="15" t="s">
        <v>75</v>
      </c>
      <c r="D59" s="29" t="s">
        <v>28</v>
      </c>
      <c r="E59" s="38" t="s">
        <v>174</v>
      </c>
      <c r="F59" s="13">
        <v>2</v>
      </c>
      <c r="G59" s="13">
        <v>0</v>
      </c>
      <c r="H59" s="13">
        <f t="shared" si="1"/>
        <v>2</v>
      </c>
      <c r="I59" s="28">
        <v>0</v>
      </c>
      <c r="J59" s="30">
        <v>2</v>
      </c>
      <c r="K59" s="28">
        <v>0</v>
      </c>
      <c r="L59" s="31">
        <v>0</v>
      </c>
      <c r="M59" s="31">
        <v>0</v>
      </c>
      <c r="N59" s="31">
        <f t="shared" si="2"/>
        <v>2</v>
      </c>
      <c r="O59" s="16" t="s">
        <v>780</v>
      </c>
    </row>
    <row r="60" spans="1:19" s="2" customFormat="1" ht="38.25" x14ac:dyDescent="0.25">
      <c r="A60" s="43" t="s">
        <v>175</v>
      </c>
      <c r="B60" s="38" t="s">
        <v>1036</v>
      </c>
      <c r="C60" s="15" t="s">
        <v>75</v>
      </c>
      <c r="D60" s="29" t="s">
        <v>28</v>
      </c>
      <c r="E60" s="43" t="s">
        <v>176</v>
      </c>
      <c r="F60" s="12">
        <v>218</v>
      </c>
      <c r="G60" s="12">
        <v>201</v>
      </c>
      <c r="H60" s="12">
        <f t="shared" si="1"/>
        <v>17</v>
      </c>
      <c r="I60" s="28">
        <v>17</v>
      </c>
      <c r="J60" s="30">
        <v>0</v>
      </c>
      <c r="K60" s="28">
        <v>0</v>
      </c>
      <c r="L60" s="31">
        <v>0</v>
      </c>
      <c r="M60" s="31">
        <v>0</v>
      </c>
      <c r="N60" s="31">
        <f t="shared" si="2"/>
        <v>17</v>
      </c>
      <c r="O60" s="16" t="s">
        <v>781</v>
      </c>
    </row>
    <row r="61" spans="1:19" s="2" customFormat="1" ht="25.5" x14ac:dyDescent="0.25">
      <c r="A61" s="35"/>
      <c r="B61" s="38" t="s">
        <v>177</v>
      </c>
      <c r="C61" s="15" t="s">
        <v>75</v>
      </c>
      <c r="D61" s="29" t="s">
        <v>28</v>
      </c>
      <c r="E61" s="38" t="s">
        <v>178</v>
      </c>
      <c r="F61" s="13">
        <v>1</v>
      </c>
      <c r="G61" s="13">
        <v>0</v>
      </c>
      <c r="H61" s="13">
        <f t="shared" si="1"/>
        <v>1</v>
      </c>
      <c r="I61" s="28">
        <v>0</v>
      </c>
      <c r="J61" s="30">
        <v>1</v>
      </c>
      <c r="K61" s="28">
        <v>0</v>
      </c>
      <c r="L61" s="31">
        <v>0</v>
      </c>
      <c r="M61" s="31">
        <v>0</v>
      </c>
      <c r="N61" s="31">
        <f t="shared" si="2"/>
        <v>1</v>
      </c>
      <c r="O61" s="16" t="s">
        <v>179</v>
      </c>
    </row>
    <row r="62" spans="1:19" s="2" customFormat="1" ht="25.5" x14ac:dyDescent="0.25">
      <c r="A62" s="35"/>
      <c r="B62" s="38" t="s">
        <v>1033</v>
      </c>
      <c r="C62" s="12" t="s">
        <v>75</v>
      </c>
      <c r="D62" s="29" t="s">
        <v>28</v>
      </c>
      <c r="E62" s="38" t="s">
        <v>30</v>
      </c>
      <c r="F62" s="13">
        <v>2</v>
      </c>
      <c r="G62" s="13">
        <v>0</v>
      </c>
      <c r="H62" s="13">
        <f t="shared" si="1"/>
        <v>2</v>
      </c>
      <c r="I62" s="28">
        <v>2</v>
      </c>
      <c r="J62" s="30">
        <v>0</v>
      </c>
      <c r="K62" s="28">
        <v>0</v>
      </c>
      <c r="L62" s="31">
        <v>0</v>
      </c>
      <c r="M62" s="31">
        <v>0</v>
      </c>
      <c r="N62" s="31">
        <f t="shared" si="2"/>
        <v>2</v>
      </c>
      <c r="O62" s="16"/>
    </row>
    <row r="63" spans="1:19" s="2" customFormat="1" ht="60" customHeight="1" x14ac:dyDescent="0.25">
      <c r="A63" s="43" t="s">
        <v>180</v>
      </c>
      <c r="B63" s="38" t="s">
        <v>1032</v>
      </c>
      <c r="C63" s="12" t="s">
        <v>75</v>
      </c>
      <c r="D63" s="43" t="s">
        <v>28</v>
      </c>
      <c r="E63" s="43" t="s">
        <v>181</v>
      </c>
      <c r="F63" s="12">
        <v>71</v>
      </c>
      <c r="G63" s="12">
        <v>0</v>
      </c>
      <c r="H63" s="12">
        <f t="shared" si="1"/>
        <v>71</v>
      </c>
      <c r="I63" s="28">
        <v>29</v>
      </c>
      <c r="J63" s="28">
        <v>30</v>
      </c>
      <c r="K63" s="28">
        <v>12</v>
      </c>
      <c r="L63" s="31">
        <v>0</v>
      </c>
      <c r="M63" s="31">
        <v>0</v>
      </c>
      <c r="N63" s="31">
        <f t="shared" si="2"/>
        <v>71</v>
      </c>
      <c r="O63" s="16" t="s">
        <v>1072</v>
      </c>
    </row>
    <row r="64" spans="1:19" s="2" customFormat="1" ht="45" customHeight="1" x14ac:dyDescent="0.25">
      <c r="A64" s="35" t="s">
        <v>182</v>
      </c>
      <c r="B64" s="38" t="s">
        <v>1031</v>
      </c>
      <c r="C64" s="12" t="s">
        <v>75</v>
      </c>
      <c r="D64" s="43" t="s">
        <v>29</v>
      </c>
      <c r="E64" s="43" t="s">
        <v>183</v>
      </c>
      <c r="F64" s="12">
        <v>80</v>
      </c>
      <c r="G64" s="12">
        <v>0</v>
      </c>
      <c r="H64" s="12">
        <f t="shared" si="1"/>
        <v>80</v>
      </c>
      <c r="I64" s="28">
        <v>4</v>
      </c>
      <c r="J64" s="28">
        <v>35</v>
      </c>
      <c r="K64" s="28">
        <v>35</v>
      </c>
      <c r="L64" s="31">
        <v>6</v>
      </c>
      <c r="M64" s="31">
        <v>0</v>
      </c>
      <c r="N64" s="31">
        <f t="shared" si="2"/>
        <v>80</v>
      </c>
      <c r="O64" s="16" t="s">
        <v>782</v>
      </c>
    </row>
    <row r="65" spans="1:15" s="2" customFormat="1" ht="38.25" x14ac:dyDescent="0.25">
      <c r="A65" s="35"/>
      <c r="B65" s="38" t="s">
        <v>1030</v>
      </c>
      <c r="C65" s="84" t="s">
        <v>75</v>
      </c>
      <c r="D65" s="43" t="s">
        <v>28</v>
      </c>
      <c r="E65" s="38" t="s">
        <v>184</v>
      </c>
      <c r="F65" s="13">
        <v>1</v>
      </c>
      <c r="G65" s="13">
        <v>0</v>
      </c>
      <c r="H65" s="13">
        <f t="shared" si="1"/>
        <v>1</v>
      </c>
      <c r="I65" s="28">
        <v>0</v>
      </c>
      <c r="J65" s="30">
        <v>0</v>
      </c>
      <c r="K65" s="28">
        <v>1</v>
      </c>
      <c r="L65" s="31">
        <v>0</v>
      </c>
      <c r="M65" s="31">
        <v>0</v>
      </c>
      <c r="N65" s="31">
        <f t="shared" si="2"/>
        <v>1</v>
      </c>
      <c r="O65" s="16" t="s">
        <v>783</v>
      </c>
    </row>
    <row r="66" spans="1:15" s="2" customFormat="1" ht="38.25" x14ac:dyDescent="0.25">
      <c r="A66" s="35" t="s">
        <v>185</v>
      </c>
      <c r="B66" s="43" t="s">
        <v>1029</v>
      </c>
      <c r="C66" s="12" t="s">
        <v>75</v>
      </c>
      <c r="D66" s="43" t="s">
        <v>29</v>
      </c>
      <c r="E66" s="43" t="s">
        <v>186</v>
      </c>
      <c r="F66" s="12">
        <v>21</v>
      </c>
      <c r="G66" s="12">
        <v>0</v>
      </c>
      <c r="H66" s="12">
        <f t="shared" si="1"/>
        <v>21</v>
      </c>
      <c r="I66" s="28">
        <v>0</v>
      </c>
      <c r="J66" s="28">
        <v>21</v>
      </c>
      <c r="K66" s="28">
        <v>0</v>
      </c>
      <c r="L66" s="30">
        <v>0</v>
      </c>
      <c r="M66" s="30">
        <v>0</v>
      </c>
      <c r="N66" s="31">
        <f t="shared" si="2"/>
        <v>21</v>
      </c>
      <c r="O66" s="16"/>
    </row>
    <row r="67" spans="1:15" s="2" customFormat="1" ht="25.5" x14ac:dyDescent="0.25">
      <c r="A67" s="35"/>
      <c r="B67" s="46" t="s">
        <v>187</v>
      </c>
      <c r="C67" s="12" t="s">
        <v>75</v>
      </c>
      <c r="D67" s="29" t="s">
        <v>29</v>
      </c>
      <c r="E67" s="38" t="s">
        <v>188</v>
      </c>
      <c r="F67" s="13">
        <v>1</v>
      </c>
      <c r="G67" s="13">
        <v>0</v>
      </c>
      <c r="H67" s="13">
        <f t="shared" si="1"/>
        <v>1</v>
      </c>
      <c r="I67" s="28">
        <v>0</v>
      </c>
      <c r="J67" s="30">
        <v>0</v>
      </c>
      <c r="K67" s="28">
        <v>1</v>
      </c>
      <c r="L67" s="31">
        <v>0</v>
      </c>
      <c r="M67" s="31">
        <v>0</v>
      </c>
      <c r="N67" s="31">
        <f t="shared" si="2"/>
        <v>1</v>
      </c>
      <c r="O67" s="16"/>
    </row>
    <row r="68" spans="1:15" s="2" customFormat="1" ht="25.5" x14ac:dyDescent="0.25">
      <c r="A68" s="35"/>
      <c r="B68" s="38" t="s">
        <v>1028</v>
      </c>
      <c r="C68" s="12" t="s">
        <v>75</v>
      </c>
      <c r="D68" s="29" t="s">
        <v>28</v>
      </c>
      <c r="E68" s="38" t="s">
        <v>189</v>
      </c>
      <c r="F68" s="13">
        <v>3</v>
      </c>
      <c r="G68" s="13">
        <v>0</v>
      </c>
      <c r="H68" s="13">
        <f t="shared" si="1"/>
        <v>3</v>
      </c>
      <c r="I68" s="28">
        <v>0</v>
      </c>
      <c r="J68" s="30">
        <v>3</v>
      </c>
      <c r="K68" s="28">
        <v>0</v>
      </c>
      <c r="L68" s="31">
        <v>0</v>
      </c>
      <c r="M68" s="31">
        <v>0</v>
      </c>
      <c r="N68" s="31">
        <f t="shared" si="2"/>
        <v>3</v>
      </c>
      <c r="O68" s="16" t="s">
        <v>784</v>
      </c>
    </row>
    <row r="69" spans="1:15" s="2" customFormat="1" ht="25.5" x14ac:dyDescent="0.25">
      <c r="A69" s="43" t="s">
        <v>742</v>
      </c>
      <c r="B69" s="38" t="s">
        <v>1027</v>
      </c>
      <c r="C69" s="12" t="s">
        <v>75</v>
      </c>
      <c r="D69" s="29" t="s">
        <v>28</v>
      </c>
      <c r="E69" s="38" t="s">
        <v>738</v>
      </c>
      <c r="F69" s="13">
        <v>22</v>
      </c>
      <c r="G69" s="13">
        <v>0</v>
      </c>
      <c r="H69" s="13">
        <f t="shared" si="1"/>
        <v>22</v>
      </c>
      <c r="I69" s="28">
        <v>0</v>
      </c>
      <c r="J69" s="30">
        <v>0</v>
      </c>
      <c r="K69" s="28">
        <v>0</v>
      </c>
      <c r="L69" s="31">
        <v>22</v>
      </c>
      <c r="M69" s="31">
        <v>0</v>
      </c>
      <c r="N69" s="31">
        <f t="shared" si="2"/>
        <v>22</v>
      </c>
      <c r="O69" s="16" t="s">
        <v>785</v>
      </c>
    </row>
    <row r="70" spans="1:15" s="2" customFormat="1" ht="25.5" x14ac:dyDescent="0.25">
      <c r="A70" s="35"/>
      <c r="B70" s="38" t="s">
        <v>1026</v>
      </c>
      <c r="C70" s="15" t="s">
        <v>75</v>
      </c>
      <c r="D70" s="16" t="s">
        <v>190</v>
      </c>
      <c r="E70" s="46" t="s">
        <v>191</v>
      </c>
      <c r="F70" s="85">
        <v>1</v>
      </c>
      <c r="G70" s="85">
        <v>0</v>
      </c>
      <c r="H70" s="85">
        <f t="shared" si="1"/>
        <v>1</v>
      </c>
      <c r="I70" s="28">
        <v>0</v>
      </c>
      <c r="J70" s="30">
        <v>1</v>
      </c>
      <c r="K70" s="28">
        <v>0</v>
      </c>
      <c r="L70" s="31">
        <v>0</v>
      </c>
      <c r="M70" s="31">
        <v>0</v>
      </c>
      <c r="N70" s="31">
        <f t="shared" si="2"/>
        <v>1</v>
      </c>
      <c r="O70" s="16" t="s">
        <v>192</v>
      </c>
    </row>
    <row r="71" spans="1:15" s="2" customFormat="1" ht="25.5" x14ac:dyDescent="0.25">
      <c r="A71" s="35" t="s">
        <v>193</v>
      </c>
      <c r="B71" s="38" t="s">
        <v>194</v>
      </c>
      <c r="C71" s="15" t="s">
        <v>75</v>
      </c>
      <c r="D71" s="43" t="s">
        <v>31</v>
      </c>
      <c r="E71" s="43" t="s">
        <v>195</v>
      </c>
      <c r="F71" s="12">
        <v>145</v>
      </c>
      <c r="G71" s="12">
        <v>143</v>
      </c>
      <c r="H71" s="12">
        <f t="shared" si="1"/>
        <v>2</v>
      </c>
      <c r="I71" s="30">
        <v>2</v>
      </c>
      <c r="J71" s="30">
        <v>0</v>
      </c>
      <c r="K71" s="28">
        <v>0</v>
      </c>
      <c r="L71" s="31">
        <v>0</v>
      </c>
      <c r="M71" s="31">
        <v>0</v>
      </c>
      <c r="N71" s="31">
        <f t="shared" ref="N71:N102" si="3">SUM(I71:M71)</f>
        <v>2</v>
      </c>
      <c r="O71" s="16" t="s">
        <v>747</v>
      </c>
    </row>
    <row r="72" spans="1:15" s="2" customFormat="1" ht="38.25" x14ac:dyDescent="0.25">
      <c r="A72" s="43" t="s">
        <v>196</v>
      </c>
      <c r="B72" s="38" t="s">
        <v>1025</v>
      </c>
      <c r="C72" s="15" t="s">
        <v>75</v>
      </c>
      <c r="D72" s="43" t="s">
        <v>31</v>
      </c>
      <c r="E72" s="43" t="s">
        <v>197</v>
      </c>
      <c r="F72" s="12">
        <v>50</v>
      </c>
      <c r="G72" s="12">
        <v>0</v>
      </c>
      <c r="H72" s="12">
        <f t="shared" si="1"/>
        <v>50</v>
      </c>
      <c r="I72" s="28">
        <v>34</v>
      </c>
      <c r="J72" s="28">
        <v>16</v>
      </c>
      <c r="K72" s="30">
        <v>0</v>
      </c>
      <c r="L72" s="31">
        <v>0</v>
      </c>
      <c r="M72" s="31">
        <v>0</v>
      </c>
      <c r="N72" s="31">
        <f t="shared" si="3"/>
        <v>50</v>
      </c>
      <c r="O72" s="16" t="s">
        <v>746</v>
      </c>
    </row>
    <row r="73" spans="1:15" s="2" customFormat="1" ht="76.5" x14ac:dyDescent="0.25">
      <c r="A73" s="43" t="s">
        <v>198</v>
      </c>
      <c r="B73" s="38" t="s">
        <v>1024</v>
      </c>
      <c r="C73" s="15" t="s">
        <v>75</v>
      </c>
      <c r="D73" s="43" t="s">
        <v>31</v>
      </c>
      <c r="E73" s="43" t="s">
        <v>199</v>
      </c>
      <c r="F73" s="12">
        <v>140</v>
      </c>
      <c r="G73" s="12">
        <v>58</v>
      </c>
      <c r="H73" s="12">
        <f t="shared" si="1"/>
        <v>82</v>
      </c>
      <c r="I73" s="28">
        <v>47</v>
      </c>
      <c r="J73" s="28">
        <v>35</v>
      </c>
      <c r="K73" s="30">
        <v>0</v>
      </c>
      <c r="L73" s="31">
        <v>0</v>
      </c>
      <c r="M73" s="31">
        <v>0</v>
      </c>
      <c r="N73" s="31">
        <f t="shared" si="3"/>
        <v>82</v>
      </c>
      <c r="O73" s="16" t="s">
        <v>747</v>
      </c>
    </row>
    <row r="74" spans="1:15" s="2" customFormat="1" ht="51" x14ac:dyDescent="0.25">
      <c r="A74" s="43" t="s">
        <v>200</v>
      </c>
      <c r="B74" s="38" t="s">
        <v>1023</v>
      </c>
      <c r="C74" s="15" t="s">
        <v>75</v>
      </c>
      <c r="D74" s="43" t="s">
        <v>31</v>
      </c>
      <c r="E74" s="43" t="s">
        <v>201</v>
      </c>
      <c r="F74" s="12">
        <v>100</v>
      </c>
      <c r="G74" s="12">
        <v>49</v>
      </c>
      <c r="H74" s="12">
        <f t="shared" ref="H74:H140" si="4">SUM(F74-G74)</f>
        <v>51</v>
      </c>
      <c r="I74" s="28">
        <v>51</v>
      </c>
      <c r="J74" s="28">
        <v>0</v>
      </c>
      <c r="K74" s="30">
        <v>0</v>
      </c>
      <c r="L74" s="31">
        <v>0</v>
      </c>
      <c r="M74" s="31">
        <v>0</v>
      </c>
      <c r="N74" s="31">
        <f t="shared" si="3"/>
        <v>51</v>
      </c>
      <c r="O74" s="16" t="s">
        <v>786</v>
      </c>
    </row>
    <row r="75" spans="1:15" s="2" customFormat="1" ht="25.5" x14ac:dyDescent="0.25">
      <c r="A75" s="35"/>
      <c r="B75" s="75" t="s">
        <v>202</v>
      </c>
      <c r="C75" s="15" t="s">
        <v>75</v>
      </c>
      <c r="D75" s="43" t="s">
        <v>31</v>
      </c>
      <c r="E75" s="43" t="s">
        <v>203</v>
      </c>
      <c r="F75" s="12">
        <v>1</v>
      </c>
      <c r="G75" s="12">
        <v>0</v>
      </c>
      <c r="H75" s="12">
        <f t="shared" si="4"/>
        <v>1</v>
      </c>
      <c r="I75" s="28">
        <v>1</v>
      </c>
      <c r="J75" s="30">
        <v>0</v>
      </c>
      <c r="K75" s="30">
        <v>0</v>
      </c>
      <c r="L75" s="31">
        <v>0</v>
      </c>
      <c r="M75" s="31">
        <v>0</v>
      </c>
      <c r="N75" s="31">
        <f t="shared" si="3"/>
        <v>1</v>
      </c>
      <c r="O75" s="16"/>
    </row>
    <row r="76" spans="1:15" s="2" customFormat="1" ht="25.5" x14ac:dyDescent="0.25">
      <c r="A76" s="43"/>
      <c r="B76" s="38" t="s">
        <v>1022</v>
      </c>
      <c r="C76" s="15" t="s">
        <v>75</v>
      </c>
      <c r="D76" s="43" t="s">
        <v>31</v>
      </c>
      <c r="E76" s="43" t="s">
        <v>204</v>
      </c>
      <c r="F76" s="12">
        <v>1</v>
      </c>
      <c r="G76" s="12">
        <v>0</v>
      </c>
      <c r="H76" s="12">
        <f t="shared" si="4"/>
        <v>1</v>
      </c>
      <c r="I76" s="28">
        <v>1</v>
      </c>
      <c r="J76" s="28">
        <v>0</v>
      </c>
      <c r="K76" s="30">
        <v>0</v>
      </c>
      <c r="L76" s="31">
        <v>0</v>
      </c>
      <c r="M76" s="31">
        <v>0</v>
      </c>
      <c r="N76" s="31">
        <f t="shared" si="3"/>
        <v>1</v>
      </c>
      <c r="O76" s="16" t="s">
        <v>787</v>
      </c>
    </row>
    <row r="77" spans="1:15" s="2" customFormat="1" ht="25.5" x14ac:dyDescent="0.25">
      <c r="A77" s="43"/>
      <c r="B77" s="38" t="s">
        <v>205</v>
      </c>
      <c r="C77" s="15" t="s">
        <v>75</v>
      </c>
      <c r="D77" s="43" t="s">
        <v>31</v>
      </c>
      <c r="E77" s="43" t="s">
        <v>206</v>
      </c>
      <c r="F77" s="12">
        <v>1</v>
      </c>
      <c r="G77" s="12">
        <v>0</v>
      </c>
      <c r="H77" s="12">
        <f t="shared" si="4"/>
        <v>1</v>
      </c>
      <c r="I77" s="28">
        <v>1</v>
      </c>
      <c r="J77" s="28">
        <v>0</v>
      </c>
      <c r="K77" s="30">
        <v>0</v>
      </c>
      <c r="L77" s="31">
        <v>0</v>
      </c>
      <c r="M77" s="31">
        <v>0</v>
      </c>
      <c r="N77" s="31">
        <f t="shared" si="3"/>
        <v>1</v>
      </c>
      <c r="O77" s="16"/>
    </row>
    <row r="78" spans="1:15" s="2" customFormat="1" ht="25.5" x14ac:dyDescent="0.25">
      <c r="A78" s="35"/>
      <c r="B78" s="75" t="s">
        <v>207</v>
      </c>
      <c r="C78" s="15" t="s">
        <v>75</v>
      </c>
      <c r="D78" s="43" t="s">
        <v>31</v>
      </c>
      <c r="E78" s="43" t="s">
        <v>208</v>
      </c>
      <c r="F78" s="12">
        <v>1</v>
      </c>
      <c r="G78" s="12">
        <v>0</v>
      </c>
      <c r="H78" s="12">
        <f t="shared" si="4"/>
        <v>1</v>
      </c>
      <c r="I78" s="28">
        <v>1</v>
      </c>
      <c r="J78" s="30">
        <v>0</v>
      </c>
      <c r="K78" s="30">
        <v>0</v>
      </c>
      <c r="L78" s="31">
        <v>0</v>
      </c>
      <c r="M78" s="31">
        <v>0</v>
      </c>
      <c r="N78" s="31">
        <f t="shared" si="3"/>
        <v>1</v>
      </c>
      <c r="O78" s="16"/>
    </row>
    <row r="79" spans="1:15" s="2" customFormat="1" ht="38.25" x14ac:dyDescent="0.25">
      <c r="A79" s="43"/>
      <c r="B79" s="38" t="s">
        <v>209</v>
      </c>
      <c r="C79" s="15" t="s">
        <v>75</v>
      </c>
      <c r="D79" s="43" t="s">
        <v>32</v>
      </c>
      <c r="E79" s="43" t="s">
        <v>210</v>
      </c>
      <c r="F79" s="12">
        <v>1</v>
      </c>
      <c r="G79" s="12">
        <v>0</v>
      </c>
      <c r="H79" s="12">
        <f t="shared" si="4"/>
        <v>1</v>
      </c>
      <c r="I79" s="28">
        <v>0</v>
      </c>
      <c r="J79" s="28">
        <v>0</v>
      </c>
      <c r="K79" s="30">
        <v>1</v>
      </c>
      <c r="L79" s="31">
        <v>0</v>
      </c>
      <c r="M79" s="31">
        <v>0</v>
      </c>
      <c r="N79" s="31">
        <f t="shared" si="3"/>
        <v>1</v>
      </c>
      <c r="O79" s="16" t="s">
        <v>788</v>
      </c>
    </row>
    <row r="80" spans="1:15" s="2" customFormat="1" ht="25.5" x14ac:dyDescent="0.25">
      <c r="A80" s="35"/>
      <c r="B80" s="62" t="s">
        <v>1021</v>
      </c>
      <c r="C80" s="12" t="s">
        <v>75</v>
      </c>
      <c r="D80" s="43" t="s">
        <v>33</v>
      </c>
      <c r="E80" s="43" t="s">
        <v>211</v>
      </c>
      <c r="F80" s="12">
        <v>0</v>
      </c>
      <c r="G80" s="12">
        <v>0</v>
      </c>
      <c r="H80" s="12">
        <f t="shared" si="4"/>
        <v>0</v>
      </c>
      <c r="I80" s="28">
        <v>0</v>
      </c>
      <c r="J80" s="30">
        <v>0</v>
      </c>
      <c r="K80" s="28">
        <v>0</v>
      </c>
      <c r="L80" s="31">
        <v>0</v>
      </c>
      <c r="M80" s="31">
        <v>0</v>
      </c>
      <c r="N80" s="31">
        <f t="shared" si="3"/>
        <v>0</v>
      </c>
      <c r="O80" s="16" t="s">
        <v>955</v>
      </c>
    </row>
    <row r="81" spans="1:15" s="2" customFormat="1" ht="25.5" x14ac:dyDescent="0.25">
      <c r="A81" s="35"/>
      <c r="B81" s="62" t="s">
        <v>1020</v>
      </c>
      <c r="C81" s="12" t="s">
        <v>75</v>
      </c>
      <c r="D81" s="43" t="s">
        <v>33</v>
      </c>
      <c r="E81" s="43" t="s">
        <v>212</v>
      </c>
      <c r="F81" s="12">
        <v>2</v>
      </c>
      <c r="G81" s="12">
        <v>0</v>
      </c>
      <c r="H81" s="12">
        <f t="shared" si="4"/>
        <v>2</v>
      </c>
      <c r="I81" s="28">
        <v>0</v>
      </c>
      <c r="J81" s="30">
        <v>0</v>
      </c>
      <c r="K81" s="28">
        <v>2</v>
      </c>
      <c r="L81" s="31">
        <v>0</v>
      </c>
      <c r="M81" s="31">
        <v>0</v>
      </c>
      <c r="N81" s="31">
        <f t="shared" si="3"/>
        <v>2</v>
      </c>
      <c r="O81" s="16" t="s">
        <v>1073</v>
      </c>
    </row>
    <row r="82" spans="1:15" s="2" customFormat="1" ht="25.5" x14ac:dyDescent="0.25">
      <c r="A82" s="35"/>
      <c r="B82" s="62" t="s">
        <v>1019</v>
      </c>
      <c r="C82" s="12" t="s">
        <v>75</v>
      </c>
      <c r="D82" s="43" t="s">
        <v>34</v>
      </c>
      <c r="E82" s="43" t="s">
        <v>213</v>
      </c>
      <c r="F82" s="12">
        <v>1</v>
      </c>
      <c r="G82" s="12">
        <v>0</v>
      </c>
      <c r="H82" s="12">
        <f t="shared" si="4"/>
        <v>1</v>
      </c>
      <c r="I82" s="28">
        <v>0</v>
      </c>
      <c r="J82" s="30">
        <v>1</v>
      </c>
      <c r="K82" s="28">
        <v>0</v>
      </c>
      <c r="L82" s="31">
        <v>0</v>
      </c>
      <c r="M82" s="31">
        <v>0</v>
      </c>
      <c r="N82" s="31">
        <f t="shared" si="3"/>
        <v>1</v>
      </c>
      <c r="O82" s="16" t="s">
        <v>789</v>
      </c>
    </row>
    <row r="83" spans="1:15" s="2" customFormat="1" ht="25.5" x14ac:dyDescent="0.25">
      <c r="A83" s="35"/>
      <c r="B83" s="62" t="s">
        <v>1018</v>
      </c>
      <c r="C83" s="12" t="s">
        <v>75</v>
      </c>
      <c r="D83" s="43" t="s">
        <v>34</v>
      </c>
      <c r="E83" s="43" t="s">
        <v>214</v>
      </c>
      <c r="F83" s="12">
        <v>1</v>
      </c>
      <c r="G83" s="12">
        <v>0</v>
      </c>
      <c r="H83" s="12">
        <f t="shared" si="4"/>
        <v>1</v>
      </c>
      <c r="I83" s="28">
        <v>1</v>
      </c>
      <c r="J83" s="30">
        <v>0</v>
      </c>
      <c r="K83" s="28">
        <v>0</v>
      </c>
      <c r="L83" s="31">
        <v>0</v>
      </c>
      <c r="M83" s="31">
        <v>0</v>
      </c>
      <c r="N83" s="31">
        <f t="shared" si="3"/>
        <v>1</v>
      </c>
      <c r="O83" s="16" t="s">
        <v>790</v>
      </c>
    </row>
    <row r="84" spans="1:15" s="2" customFormat="1" ht="25.5" x14ac:dyDescent="0.25">
      <c r="A84" s="35"/>
      <c r="B84" s="38" t="s">
        <v>215</v>
      </c>
      <c r="C84" s="15" t="s">
        <v>75</v>
      </c>
      <c r="D84" s="29" t="s">
        <v>35</v>
      </c>
      <c r="E84" s="35" t="s">
        <v>216</v>
      </c>
      <c r="F84" s="28">
        <v>8</v>
      </c>
      <c r="G84" s="28">
        <v>6</v>
      </c>
      <c r="H84" s="28">
        <f t="shared" si="4"/>
        <v>2</v>
      </c>
      <c r="I84" s="30">
        <v>0</v>
      </c>
      <c r="J84" s="30">
        <v>1</v>
      </c>
      <c r="K84" s="30">
        <v>1</v>
      </c>
      <c r="L84" s="31">
        <v>0</v>
      </c>
      <c r="M84" s="31">
        <v>0</v>
      </c>
      <c r="N84" s="31">
        <f t="shared" si="3"/>
        <v>2</v>
      </c>
      <c r="O84" s="36"/>
    </row>
    <row r="85" spans="1:15" s="2" customFormat="1" ht="25.5" x14ac:dyDescent="0.25">
      <c r="A85" s="35"/>
      <c r="B85" s="38" t="s">
        <v>217</v>
      </c>
      <c r="C85" s="15" t="s">
        <v>75</v>
      </c>
      <c r="D85" s="29" t="s">
        <v>35</v>
      </c>
      <c r="E85" s="35" t="s">
        <v>218</v>
      </c>
      <c r="F85" s="28">
        <v>1</v>
      </c>
      <c r="G85" s="28">
        <v>0</v>
      </c>
      <c r="H85" s="28">
        <f t="shared" si="4"/>
        <v>1</v>
      </c>
      <c r="I85" s="30">
        <v>0</v>
      </c>
      <c r="J85" s="30">
        <v>0</v>
      </c>
      <c r="K85" s="30">
        <v>1</v>
      </c>
      <c r="L85" s="31">
        <v>0</v>
      </c>
      <c r="M85" s="31">
        <v>0</v>
      </c>
      <c r="N85" s="31">
        <f t="shared" si="3"/>
        <v>1</v>
      </c>
      <c r="O85" s="16" t="s">
        <v>219</v>
      </c>
    </row>
    <row r="86" spans="1:15" s="2" customFormat="1" ht="25.5" x14ac:dyDescent="0.25">
      <c r="A86" s="35"/>
      <c r="B86" s="62" t="s">
        <v>1017</v>
      </c>
      <c r="C86" s="15" t="s">
        <v>75</v>
      </c>
      <c r="D86" s="29" t="s">
        <v>35</v>
      </c>
      <c r="E86" s="64" t="s">
        <v>220</v>
      </c>
      <c r="F86" s="66">
        <v>2</v>
      </c>
      <c r="G86" s="66">
        <v>0</v>
      </c>
      <c r="H86" s="66">
        <f t="shared" si="4"/>
        <v>2</v>
      </c>
      <c r="I86" s="30">
        <v>2</v>
      </c>
      <c r="J86" s="30">
        <v>0</v>
      </c>
      <c r="K86" s="30">
        <v>0</v>
      </c>
      <c r="L86" s="31">
        <v>0</v>
      </c>
      <c r="M86" s="31">
        <v>0</v>
      </c>
      <c r="N86" s="31">
        <f t="shared" si="3"/>
        <v>2</v>
      </c>
      <c r="O86" s="16"/>
    </row>
    <row r="87" spans="1:15" s="2" customFormat="1" ht="25.5" x14ac:dyDescent="0.25">
      <c r="A87" s="35"/>
      <c r="B87" s="62" t="s">
        <v>1016</v>
      </c>
      <c r="C87" s="15" t="s">
        <v>75</v>
      </c>
      <c r="D87" s="29" t="s">
        <v>35</v>
      </c>
      <c r="E87" s="86" t="s">
        <v>221</v>
      </c>
      <c r="F87" s="66">
        <v>1</v>
      </c>
      <c r="G87" s="66">
        <v>0</v>
      </c>
      <c r="H87" s="66">
        <f t="shared" si="4"/>
        <v>1</v>
      </c>
      <c r="I87" s="30">
        <v>0</v>
      </c>
      <c r="J87" s="30">
        <v>1</v>
      </c>
      <c r="K87" s="30">
        <v>0</v>
      </c>
      <c r="L87" s="31">
        <v>0</v>
      </c>
      <c r="M87" s="31">
        <v>0</v>
      </c>
      <c r="N87" s="31">
        <f t="shared" si="3"/>
        <v>1</v>
      </c>
      <c r="O87" s="16"/>
    </row>
    <row r="88" spans="1:15" s="2" customFormat="1" ht="25.5" x14ac:dyDescent="0.25">
      <c r="A88" s="35"/>
      <c r="B88" s="62" t="s">
        <v>1015</v>
      </c>
      <c r="C88" s="15" t="s">
        <v>75</v>
      </c>
      <c r="D88" s="29" t="s">
        <v>35</v>
      </c>
      <c r="E88" s="35" t="s">
        <v>222</v>
      </c>
      <c r="F88" s="28">
        <v>1</v>
      </c>
      <c r="G88" s="28">
        <v>0</v>
      </c>
      <c r="H88" s="28">
        <f t="shared" si="4"/>
        <v>1</v>
      </c>
      <c r="I88" s="30">
        <v>0</v>
      </c>
      <c r="J88" s="30">
        <v>1</v>
      </c>
      <c r="K88" s="30">
        <v>0</v>
      </c>
      <c r="L88" s="31">
        <v>0</v>
      </c>
      <c r="M88" s="31">
        <v>0</v>
      </c>
      <c r="N88" s="31">
        <f t="shared" si="3"/>
        <v>1</v>
      </c>
      <c r="O88" s="16"/>
    </row>
    <row r="89" spans="1:15" s="2" customFormat="1" ht="25.5" x14ac:dyDescent="0.25">
      <c r="A89" s="43"/>
      <c r="B89" s="62" t="s">
        <v>1014</v>
      </c>
      <c r="C89" s="15" t="s">
        <v>75</v>
      </c>
      <c r="D89" s="43" t="s">
        <v>35</v>
      </c>
      <c r="E89" s="43" t="s">
        <v>223</v>
      </c>
      <c r="F89" s="12">
        <v>1</v>
      </c>
      <c r="G89" s="12">
        <v>0</v>
      </c>
      <c r="H89" s="12">
        <f t="shared" si="4"/>
        <v>1</v>
      </c>
      <c r="I89" s="28">
        <v>1</v>
      </c>
      <c r="J89" s="28">
        <v>0</v>
      </c>
      <c r="K89" s="30">
        <v>0</v>
      </c>
      <c r="L89" s="31">
        <v>0</v>
      </c>
      <c r="M89" s="31">
        <v>0</v>
      </c>
      <c r="N89" s="31">
        <f t="shared" si="3"/>
        <v>1</v>
      </c>
      <c r="O89" s="16" t="s">
        <v>791</v>
      </c>
    </row>
    <row r="90" spans="1:15" s="2" customFormat="1" ht="25.5" x14ac:dyDescent="0.25">
      <c r="A90" s="43"/>
      <c r="B90" s="62" t="s">
        <v>1013</v>
      </c>
      <c r="C90" s="15" t="s">
        <v>75</v>
      </c>
      <c r="D90" s="29" t="s">
        <v>35</v>
      </c>
      <c r="E90" s="32" t="s">
        <v>224</v>
      </c>
      <c r="F90" s="14">
        <v>1</v>
      </c>
      <c r="G90" s="14">
        <v>0</v>
      </c>
      <c r="H90" s="14">
        <f t="shared" si="4"/>
        <v>1</v>
      </c>
      <c r="I90" s="30">
        <v>0</v>
      </c>
      <c r="J90" s="30">
        <v>1</v>
      </c>
      <c r="K90" s="30">
        <v>0</v>
      </c>
      <c r="L90" s="31">
        <v>0</v>
      </c>
      <c r="M90" s="31">
        <v>0</v>
      </c>
      <c r="N90" s="31">
        <f t="shared" si="3"/>
        <v>1</v>
      </c>
      <c r="O90" s="16" t="s">
        <v>792</v>
      </c>
    </row>
    <row r="91" spans="1:15" s="2" customFormat="1" ht="38.25" x14ac:dyDescent="0.25">
      <c r="A91" s="43" t="s">
        <v>225</v>
      </c>
      <c r="B91" s="38" t="s">
        <v>1012</v>
      </c>
      <c r="C91" s="15" t="s">
        <v>75</v>
      </c>
      <c r="D91" s="43" t="s">
        <v>36</v>
      </c>
      <c r="E91" s="43" t="s">
        <v>226</v>
      </c>
      <c r="F91" s="12">
        <v>162</v>
      </c>
      <c r="G91" s="12">
        <v>136</v>
      </c>
      <c r="H91" s="12">
        <f t="shared" si="4"/>
        <v>26</v>
      </c>
      <c r="I91" s="28">
        <v>26</v>
      </c>
      <c r="J91" s="28">
        <v>0</v>
      </c>
      <c r="K91" s="28">
        <v>0</v>
      </c>
      <c r="L91" s="31">
        <v>0</v>
      </c>
      <c r="M91" s="31">
        <v>0</v>
      </c>
      <c r="N91" s="31">
        <f t="shared" si="3"/>
        <v>26</v>
      </c>
      <c r="O91" s="16" t="s">
        <v>793</v>
      </c>
    </row>
    <row r="92" spans="1:15" s="2" customFormat="1" ht="25.5" x14ac:dyDescent="0.25">
      <c r="A92" s="43"/>
      <c r="B92" s="62" t="s">
        <v>1011</v>
      </c>
      <c r="C92" s="15" t="s">
        <v>75</v>
      </c>
      <c r="D92" s="29" t="s">
        <v>36</v>
      </c>
      <c r="E92" s="47" t="s">
        <v>227</v>
      </c>
      <c r="F92" s="65">
        <v>3</v>
      </c>
      <c r="G92" s="65">
        <v>0</v>
      </c>
      <c r="H92" s="14">
        <f t="shared" si="4"/>
        <v>3</v>
      </c>
      <c r="I92" s="30">
        <v>3</v>
      </c>
      <c r="J92" s="30">
        <v>0</v>
      </c>
      <c r="K92" s="30">
        <v>0</v>
      </c>
      <c r="L92" s="31">
        <v>0</v>
      </c>
      <c r="M92" s="31">
        <v>0</v>
      </c>
      <c r="N92" s="31">
        <f t="shared" si="3"/>
        <v>3</v>
      </c>
      <c r="O92" s="16" t="s">
        <v>794</v>
      </c>
    </row>
    <row r="93" spans="1:15" s="2" customFormat="1" ht="25.5" x14ac:dyDescent="0.25">
      <c r="A93" s="43"/>
      <c r="B93" s="62" t="s">
        <v>228</v>
      </c>
      <c r="C93" s="15" t="s">
        <v>75</v>
      </c>
      <c r="D93" s="29" t="s">
        <v>36</v>
      </c>
      <c r="E93" s="47" t="s">
        <v>229</v>
      </c>
      <c r="F93" s="65">
        <v>12</v>
      </c>
      <c r="G93" s="65">
        <v>0</v>
      </c>
      <c r="H93" s="14">
        <f t="shared" si="4"/>
        <v>12</v>
      </c>
      <c r="I93" s="30">
        <v>12</v>
      </c>
      <c r="J93" s="30">
        <v>0</v>
      </c>
      <c r="K93" s="30">
        <v>0</v>
      </c>
      <c r="L93" s="31">
        <v>0</v>
      </c>
      <c r="M93" s="31">
        <v>0</v>
      </c>
      <c r="N93" s="31">
        <f t="shared" si="3"/>
        <v>12</v>
      </c>
      <c r="O93" s="16" t="s">
        <v>795</v>
      </c>
    </row>
    <row r="94" spans="1:15" s="2" customFormat="1" ht="25.5" x14ac:dyDescent="0.25">
      <c r="A94" s="35"/>
      <c r="B94" s="38" t="s">
        <v>230</v>
      </c>
      <c r="C94" s="15" t="s">
        <v>75</v>
      </c>
      <c r="D94" s="29" t="s">
        <v>37</v>
      </c>
      <c r="E94" s="43" t="s">
        <v>231</v>
      </c>
      <c r="F94" s="12">
        <v>1</v>
      </c>
      <c r="G94" s="12">
        <v>0</v>
      </c>
      <c r="H94" s="14">
        <f t="shared" si="4"/>
        <v>1</v>
      </c>
      <c r="I94" s="30">
        <v>0</v>
      </c>
      <c r="J94" s="30">
        <v>0</v>
      </c>
      <c r="K94" s="30">
        <v>1</v>
      </c>
      <c r="L94" s="31">
        <v>0</v>
      </c>
      <c r="M94" s="31">
        <v>0</v>
      </c>
      <c r="N94" s="31">
        <f t="shared" si="3"/>
        <v>1</v>
      </c>
      <c r="O94" s="16"/>
    </row>
    <row r="95" spans="1:15" s="2" customFormat="1" ht="63.75" x14ac:dyDescent="0.25">
      <c r="A95" s="43" t="s">
        <v>232</v>
      </c>
      <c r="B95" s="38" t="s">
        <v>1010</v>
      </c>
      <c r="C95" s="12" t="s">
        <v>75</v>
      </c>
      <c r="D95" s="43" t="s">
        <v>37</v>
      </c>
      <c r="E95" s="43" t="s">
        <v>233</v>
      </c>
      <c r="F95" s="12">
        <v>238</v>
      </c>
      <c r="G95" s="12">
        <v>32</v>
      </c>
      <c r="H95" s="12">
        <f t="shared" si="4"/>
        <v>206</v>
      </c>
      <c r="I95" s="28">
        <v>107</v>
      </c>
      <c r="J95" s="28">
        <v>50</v>
      </c>
      <c r="K95" s="28">
        <v>49</v>
      </c>
      <c r="L95" s="31">
        <v>0</v>
      </c>
      <c r="M95" s="31">
        <v>0</v>
      </c>
      <c r="N95" s="31">
        <f t="shared" si="3"/>
        <v>206</v>
      </c>
      <c r="O95" s="16"/>
    </row>
    <row r="96" spans="1:15" s="2" customFormat="1" ht="25.5" x14ac:dyDescent="0.25">
      <c r="A96" s="43"/>
      <c r="B96" s="62" t="s">
        <v>1009</v>
      </c>
      <c r="C96" s="12" t="s">
        <v>75</v>
      </c>
      <c r="D96" s="43" t="s">
        <v>37</v>
      </c>
      <c r="E96" s="43" t="s">
        <v>234</v>
      </c>
      <c r="F96" s="12">
        <v>0</v>
      </c>
      <c r="G96" s="12">
        <v>0</v>
      </c>
      <c r="H96" s="12">
        <f t="shared" si="4"/>
        <v>0</v>
      </c>
      <c r="I96" s="28">
        <v>0</v>
      </c>
      <c r="J96" s="28">
        <v>0</v>
      </c>
      <c r="K96" s="28">
        <v>0</v>
      </c>
      <c r="L96" s="31">
        <v>0</v>
      </c>
      <c r="M96" s="31">
        <v>0</v>
      </c>
      <c r="N96" s="31">
        <f t="shared" si="3"/>
        <v>0</v>
      </c>
      <c r="O96" s="16" t="s">
        <v>235</v>
      </c>
    </row>
    <row r="97" spans="1:15" s="2" customFormat="1" ht="25.5" x14ac:dyDescent="0.25">
      <c r="A97" s="35"/>
      <c r="B97" s="62" t="s">
        <v>1008</v>
      </c>
      <c r="C97" s="12" t="s">
        <v>75</v>
      </c>
      <c r="D97" s="43" t="s">
        <v>37</v>
      </c>
      <c r="E97" s="62" t="s">
        <v>236</v>
      </c>
      <c r="F97" s="67">
        <v>2</v>
      </c>
      <c r="G97" s="67">
        <v>0</v>
      </c>
      <c r="H97" s="67">
        <f t="shared" si="4"/>
        <v>2</v>
      </c>
      <c r="I97" s="28">
        <v>0</v>
      </c>
      <c r="J97" s="30">
        <v>2</v>
      </c>
      <c r="K97" s="30">
        <v>0</v>
      </c>
      <c r="L97" s="31">
        <v>0</v>
      </c>
      <c r="M97" s="31">
        <v>0</v>
      </c>
      <c r="N97" s="31">
        <f t="shared" si="3"/>
        <v>2</v>
      </c>
      <c r="O97" s="16" t="s">
        <v>796</v>
      </c>
    </row>
    <row r="98" spans="1:15" s="2" customFormat="1" ht="25.5" x14ac:dyDescent="0.25">
      <c r="A98" s="35"/>
      <c r="B98" s="47" t="s">
        <v>237</v>
      </c>
      <c r="C98" s="15" t="s">
        <v>75</v>
      </c>
      <c r="D98" s="29" t="s">
        <v>238</v>
      </c>
      <c r="E98" s="43" t="s">
        <v>239</v>
      </c>
      <c r="F98" s="12">
        <v>1</v>
      </c>
      <c r="G98" s="12">
        <v>0</v>
      </c>
      <c r="H98" s="67">
        <f t="shared" si="4"/>
        <v>1</v>
      </c>
      <c r="I98" s="30">
        <v>0</v>
      </c>
      <c r="J98" s="30">
        <v>1</v>
      </c>
      <c r="K98" s="30">
        <v>0</v>
      </c>
      <c r="L98" s="31">
        <v>0</v>
      </c>
      <c r="M98" s="31">
        <v>0</v>
      </c>
      <c r="N98" s="31">
        <f t="shared" si="3"/>
        <v>1</v>
      </c>
      <c r="O98" s="16"/>
    </row>
    <row r="99" spans="1:15" s="2" customFormat="1" ht="25.5" x14ac:dyDescent="0.25">
      <c r="A99" s="35"/>
      <c r="B99" s="62" t="s">
        <v>1007</v>
      </c>
      <c r="C99" s="12" t="s">
        <v>75</v>
      </c>
      <c r="D99" s="43" t="s">
        <v>38</v>
      </c>
      <c r="E99" s="68" t="s">
        <v>240</v>
      </c>
      <c r="F99" s="69">
        <v>1</v>
      </c>
      <c r="G99" s="69">
        <v>0</v>
      </c>
      <c r="H99" s="67">
        <f t="shared" si="4"/>
        <v>1</v>
      </c>
      <c r="I99" s="54">
        <v>0</v>
      </c>
      <c r="J99" s="30">
        <v>1</v>
      </c>
      <c r="K99" s="34">
        <v>0</v>
      </c>
      <c r="L99" s="31">
        <v>0</v>
      </c>
      <c r="M99" s="31">
        <v>0</v>
      </c>
      <c r="N99" s="31">
        <f t="shared" si="3"/>
        <v>1</v>
      </c>
      <c r="O99" s="16"/>
    </row>
    <row r="100" spans="1:15" s="2" customFormat="1" ht="25.5" x14ac:dyDescent="0.25">
      <c r="A100" s="35"/>
      <c r="B100" s="62" t="s">
        <v>1006</v>
      </c>
      <c r="C100" s="12" t="s">
        <v>75</v>
      </c>
      <c r="D100" s="43" t="s">
        <v>38</v>
      </c>
      <c r="E100" s="68" t="s">
        <v>241</v>
      </c>
      <c r="F100" s="69">
        <v>1</v>
      </c>
      <c r="G100" s="69">
        <v>0</v>
      </c>
      <c r="H100" s="67">
        <f t="shared" si="4"/>
        <v>1</v>
      </c>
      <c r="I100" s="54">
        <v>1</v>
      </c>
      <c r="J100" s="30">
        <v>0</v>
      </c>
      <c r="K100" s="34">
        <v>0</v>
      </c>
      <c r="L100" s="31">
        <v>0</v>
      </c>
      <c r="M100" s="31">
        <v>0</v>
      </c>
      <c r="N100" s="31">
        <f t="shared" si="3"/>
        <v>1</v>
      </c>
      <c r="O100" s="16" t="s">
        <v>797</v>
      </c>
    </row>
    <row r="101" spans="1:15" s="2" customFormat="1" ht="38.25" x14ac:dyDescent="0.25">
      <c r="A101" s="35"/>
      <c r="B101" s="62" t="s">
        <v>242</v>
      </c>
      <c r="C101" s="15" t="s">
        <v>75</v>
      </c>
      <c r="D101" s="43" t="s">
        <v>39</v>
      </c>
      <c r="E101" s="68" t="s">
        <v>243</v>
      </c>
      <c r="F101" s="69">
        <v>2</v>
      </c>
      <c r="G101" s="69">
        <v>0</v>
      </c>
      <c r="H101" s="69">
        <f t="shared" si="4"/>
        <v>2</v>
      </c>
      <c r="I101" s="54">
        <v>0</v>
      </c>
      <c r="J101" s="30">
        <v>2</v>
      </c>
      <c r="K101" s="54">
        <v>0</v>
      </c>
      <c r="L101" s="31">
        <v>0</v>
      </c>
      <c r="M101" s="31">
        <v>0</v>
      </c>
      <c r="N101" s="31">
        <f t="shared" si="3"/>
        <v>2</v>
      </c>
      <c r="O101" s="16"/>
    </row>
    <row r="102" spans="1:15" s="2" customFormat="1" ht="38.25" x14ac:dyDescent="0.25">
      <c r="A102" s="43" t="s">
        <v>244</v>
      </c>
      <c r="B102" s="38" t="s">
        <v>1005</v>
      </c>
      <c r="C102" s="12" t="s">
        <v>75</v>
      </c>
      <c r="D102" s="43" t="s">
        <v>41</v>
      </c>
      <c r="E102" s="43" t="s">
        <v>245</v>
      </c>
      <c r="F102" s="12">
        <v>225</v>
      </c>
      <c r="G102" s="12">
        <v>61</v>
      </c>
      <c r="H102" s="69">
        <f t="shared" si="4"/>
        <v>164</v>
      </c>
      <c r="I102" s="28">
        <v>23</v>
      </c>
      <c r="J102" s="30">
        <v>50</v>
      </c>
      <c r="K102" s="28">
        <v>50</v>
      </c>
      <c r="L102" s="31">
        <v>41</v>
      </c>
      <c r="M102" s="31">
        <v>0</v>
      </c>
      <c r="N102" s="31">
        <f t="shared" si="3"/>
        <v>164</v>
      </c>
      <c r="O102" s="16" t="s">
        <v>798</v>
      </c>
    </row>
    <row r="103" spans="1:15" s="2" customFormat="1" ht="25.5" x14ac:dyDescent="0.25">
      <c r="A103" s="35"/>
      <c r="B103" s="76" t="s">
        <v>246</v>
      </c>
      <c r="C103" s="15" t="s">
        <v>75</v>
      </c>
      <c r="D103" s="29" t="s">
        <v>41</v>
      </c>
      <c r="E103" s="70" t="s">
        <v>247</v>
      </c>
      <c r="F103" s="56">
        <v>2</v>
      </c>
      <c r="G103" s="56">
        <v>0</v>
      </c>
      <c r="H103" s="69">
        <f t="shared" si="4"/>
        <v>2</v>
      </c>
      <c r="I103" s="34">
        <v>0</v>
      </c>
      <c r="J103" s="30">
        <v>0</v>
      </c>
      <c r="K103" s="34">
        <v>2</v>
      </c>
      <c r="L103" s="31">
        <v>0</v>
      </c>
      <c r="M103" s="31">
        <v>0</v>
      </c>
      <c r="N103" s="31">
        <f t="shared" ref="N103:N134" si="5">SUM(I103:M103)</f>
        <v>2</v>
      </c>
      <c r="O103" s="16" t="s">
        <v>248</v>
      </c>
    </row>
    <row r="104" spans="1:15" s="2" customFormat="1" ht="51" x14ac:dyDescent="0.25">
      <c r="A104" s="35" t="s">
        <v>249</v>
      </c>
      <c r="B104" s="38" t="s">
        <v>1004</v>
      </c>
      <c r="C104" s="12" t="s">
        <v>75</v>
      </c>
      <c r="D104" s="43" t="s">
        <v>41</v>
      </c>
      <c r="E104" s="43" t="s">
        <v>250</v>
      </c>
      <c r="F104" s="12">
        <v>77</v>
      </c>
      <c r="G104" s="12">
        <v>15</v>
      </c>
      <c r="H104" s="69">
        <f t="shared" si="4"/>
        <v>62</v>
      </c>
      <c r="I104" s="28">
        <v>22</v>
      </c>
      <c r="J104" s="30">
        <v>20</v>
      </c>
      <c r="K104" s="28">
        <v>20</v>
      </c>
      <c r="L104" s="31">
        <v>0</v>
      </c>
      <c r="M104" s="31">
        <v>0</v>
      </c>
      <c r="N104" s="31">
        <f t="shared" si="5"/>
        <v>62</v>
      </c>
      <c r="O104" s="16" t="s">
        <v>799</v>
      </c>
    </row>
    <row r="105" spans="1:15" s="2" customFormat="1" ht="63.75" x14ac:dyDescent="0.25">
      <c r="A105" s="35" t="s">
        <v>251</v>
      </c>
      <c r="B105" s="32" t="s">
        <v>252</v>
      </c>
      <c r="C105" s="15" t="s">
        <v>75</v>
      </c>
      <c r="D105" s="29" t="s">
        <v>43</v>
      </c>
      <c r="E105" s="29" t="s">
        <v>253</v>
      </c>
      <c r="F105" s="15">
        <v>350</v>
      </c>
      <c r="G105" s="15">
        <v>146</v>
      </c>
      <c r="H105" s="69">
        <f t="shared" si="4"/>
        <v>204</v>
      </c>
      <c r="I105" s="30">
        <v>48</v>
      </c>
      <c r="J105" s="30">
        <v>50</v>
      </c>
      <c r="K105" s="30">
        <v>50</v>
      </c>
      <c r="L105" s="31">
        <v>50</v>
      </c>
      <c r="M105" s="31">
        <v>6</v>
      </c>
      <c r="N105" s="31">
        <f t="shared" si="5"/>
        <v>204</v>
      </c>
      <c r="O105" s="16" t="s">
        <v>748</v>
      </c>
    </row>
    <row r="106" spans="1:15" s="2" customFormat="1" ht="25.5" x14ac:dyDescent="0.25">
      <c r="A106" s="35"/>
      <c r="B106" s="62" t="s">
        <v>1003</v>
      </c>
      <c r="C106" s="15" t="s">
        <v>75</v>
      </c>
      <c r="D106" s="29" t="s">
        <v>43</v>
      </c>
      <c r="E106" s="29" t="s">
        <v>254</v>
      </c>
      <c r="F106" s="11">
        <v>1</v>
      </c>
      <c r="G106" s="11">
        <v>0</v>
      </c>
      <c r="H106" s="69">
        <f t="shared" si="4"/>
        <v>1</v>
      </c>
      <c r="I106" s="34">
        <v>0</v>
      </c>
      <c r="J106" s="30">
        <v>0</v>
      </c>
      <c r="K106" s="34">
        <v>1</v>
      </c>
      <c r="L106" s="37">
        <v>0</v>
      </c>
      <c r="M106" s="37">
        <v>0</v>
      </c>
      <c r="N106" s="31">
        <f t="shared" si="5"/>
        <v>1</v>
      </c>
      <c r="O106" s="16" t="s">
        <v>40</v>
      </c>
    </row>
    <row r="107" spans="1:15" s="2" customFormat="1" ht="25.5" x14ac:dyDescent="0.25">
      <c r="A107" s="35"/>
      <c r="B107" s="47" t="s">
        <v>1002</v>
      </c>
      <c r="C107" s="15" t="s">
        <v>75</v>
      </c>
      <c r="D107" s="29" t="s">
        <v>43</v>
      </c>
      <c r="E107" s="29" t="s">
        <v>255</v>
      </c>
      <c r="F107" s="15">
        <v>2</v>
      </c>
      <c r="G107" s="15">
        <v>0</v>
      </c>
      <c r="H107" s="69">
        <f t="shared" si="4"/>
        <v>2</v>
      </c>
      <c r="I107" s="28">
        <v>2</v>
      </c>
      <c r="J107" s="30">
        <v>0</v>
      </c>
      <c r="K107" s="30">
        <v>0</v>
      </c>
      <c r="L107" s="31">
        <v>0</v>
      </c>
      <c r="M107" s="31">
        <v>0</v>
      </c>
      <c r="N107" s="31">
        <f t="shared" si="5"/>
        <v>2</v>
      </c>
      <c r="O107" s="16"/>
    </row>
    <row r="108" spans="1:15" s="2" customFormat="1" ht="25.5" x14ac:dyDescent="0.25">
      <c r="A108" s="35"/>
      <c r="B108" s="32" t="s">
        <v>256</v>
      </c>
      <c r="C108" s="15" t="s">
        <v>75</v>
      </c>
      <c r="D108" s="29" t="s">
        <v>45</v>
      </c>
      <c r="E108" s="45" t="s">
        <v>257</v>
      </c>
      <c r="F108" s="74">
        <v>1</v>
      </c>
      <c r="G108" s="74">
        <v>0</v>
      </c>
      <c r="H108" s="69">
        <f t="shared" si="4"/>
        <v>1</v>
      </c>
      <c r="I108" s="30">
        <v>0</v>
      </c>
      <c r="J108" s="30">
        <v>0</v>
      </c>
      <c r="K108" s="30">
        <v>1</v>
      </c>
      <c r="L108" s="31">
        <v>0</v>
      </c>
      <c r="M108" s="31">
        <v>0</v>
      </c>
      <c r="N108" s="31">
        <f t="shared" si="5"/>
        <v>1</v>
      </c>
      <c r="O108" s="16" t="s">
        <v>258</v>
      </c>
    </row>
    <row r="109" spans="1:15" s="2" customFormat="1" ht="38.25" x14ac:dyDescent="0.25">
      <c r="A109" s="35"/>
      <c r="B109" s="47" t="s">
        <v>259</v>
      </c>
      <c r="C109" s="15" t="s">
        <v>75</v>
      </c>
      <c r="D109" s="29" t="s">
        <v>46</v>
      </c>
      <c r="E109" s="29" t="s">
        <v>260</v>
      </c>
      <c r="F109" s="15">
        <v>1</v>
      </c>
      <c r="G109" s="15">
        <v>0</v>
      </c>
      <c r="H109" s="69">
        <f t="shared" si="4"/>
        <v>1</v>
      </c>
      <c r="I109" s="28">
        <v>1</v>
      </c>
      <c r="J109" s="30">
        <v>0</v>
      </c>
      <c r="K109" s="30">
        <v>0</v>
      </c>
      <c r="L109" s="31">
        <v>0</v>
      </c>
      <c r="M109" s="31">
        <v>0</v>
      </c>
      <c r="N109" s="31">
        <f t="shared" si="5"/>
        <v>1</v>
      </c>
      <c r="O109" s="16" t="s">
        <v>1074</v>
      </c>
    </row>
    <row r="110" spans="1:15" s="2" customFormat="1" ht="38.25" x14ac:dyDescent="0.25">
      <c r="A110" s="35"/>
      <c r="B110" s="47" t="s">
        <v>261</v>
      </c>
      <c r="C110" s="15" t="s">
        <v>75</v>
      </c>
      <c r="D110" s="29" t="s">
        <v>47</v>
      </c>
      <c r="E110" s="23" t="s">
        <v>262</v>
      </c>
      <c r="F110" s="12">
        <v>2</v>
      </c>
      <c r="G110" s="12">
        <v>0</v>
      </c>
      <c r="H110" s="69">
        <f t="shared" si="4"/>
        <v>2</v>
      </c>
      <c r="I110" s="30">
        <v>0</v>
      </c>
      <c r="J110" s="30">
        <v>2</v>
      </c>
      <c r="K110" s="30">
        <v>0</v>
      </c>
      <c r="L110" s="31">
        <v>0</v>
      </c>
      <c r="M110" s="31">
        <v>0</v>
      </c>
      <c r="N110" s="31">
        <f t="shared" si="5"/>
        <v>2</v>
      </c>
      <c r="O110" s="16"/>
    </row>
    <row r="111" spans="1:15" s="2" customFormat="1" ht="25.5" x14ac:dyDescent="0.25">
      <c r="A111" s="35"/>
      <c r="B111" s="62" t="s">
        <v>263</v>
      </c>
      <c r="C111" s="15" t="s">
        <v>75</v>
      </c>
      <c r="D111" s="29" t="s">
        <v>47</v>
      </c>
      <c r="E111" s="16" t="s">
        <v>264</v>
      </c>
      <c r="F111" s="12">
        <v>1</v>
      </c>
      <c r="G111" s="12">
        <v>0</v>
      </c>
      <c r="H111" s="12">
        <f t="shared" si="4"/>
        <v>1</v>
      </c>
      <c r="I111" s="30">
        <v>0</v>
      </c>
      <c r="J111" s="30">
        <v>1</v>
      </c>
      <c r="K111" s="30">
        <v>0</v>
      </c>
      <c r="L111" s="31">
        <v>0</v>
      </c>
      <c r="M111" s="31">
        <v>0</v>
      </c>
      <c r="N111" s="31">
        <f t="shared" si="5"/>
        <v>1</v>
      </c>
      <c r="O111" s="16"/>
    </row>
    <row r="112" spans="1:15" s="2" customFormat="1" ht="25.5" x14ac:dyDescent="0.25">
      <c r="A112" s="35"/>
      <c r="B112" s="62" t="s">
        <v>1001</v>
      </c>
      <c r="C112" s="15" t="s">
        <v>75</v>
      </c>
      <c r="D112" s="29" t="s">
        <v>50</v>
      </c>
      <c r="E112" s="16" t="s">
        <v>265</v>
      </c>
      <c r="F112" s="12">
        <v>1</v>
      </c>
      <c r="G112" s="12">
        <v>0</v>
      </c>
      <c r="H112" s="12">
        <f t="shared" si="4"/>
        <v>1</v>
      </c>
      <c r="I112" s="30">
        <v>0</v>
      </c>
      <c r="J112" s="30">
        <v>1</v>
      </c>
      <c r="K112" s="30">
        <v>0</v>
      </c>
      <c r="L112" s="31">
        <v>0</v>
      </c>
      <c r="M112" s="31">
        <v>0</v>
      </c>
      <c r="N112" s="31">
        <f t="shared" si="5"/>
        <v>1</v>
      </c>
      <c r="O112" s="16" t="s">
        <v>802</v>
      </c>
    </row>
    <row r="113" spans="1:15" s="2" customFormat="1" ht="25.5" x14ac:dyDescent="0.25">
      <c r="A113" s="35"/>
      <c r="B113" s="62" t="s">
        <v>1000</v>
      </c>
      <c r="C113" s="15" t="s">
        <v>75</v>
      </c>
      <c r="D113" s="29" t="s">
        <v>51</v>
      </c>
      <c r="E113" s="43" t="s">
        <v>266</v>
      </c>
      <c r="F113" s="12">
        <v>3</v>
      </c>
      <c r="G113" s="12">
        <v>0</v>
      </c>
      <c r="H113" s="12">
        <f t="shared" si="4"/>
        <v>3</v>
      </c>
      <c r="I113" s="30">
        <v>0</v>
      </c>
      <c r="J113" s="30">
        <v>3</v>
      </c>
      <c r="K113" s="30">
        <v>0</v>
      </c>
      <c r="L113" s="31">
        <v>0</v>
      </c>
      <c r="M113" s="31">
        <v>0</v>
      </c>
      <c r="N113" s="31">
        <f t="shared" si="5"/>
        <v>3</v>
      </c>
      <c r="O113" s="16"/>
    </row>
    <row r="114" spans="1:15" s="2" customFormat="1" ht="25.5" x14ac:dyDescent="0.25">
      <c r="A114" s="35"/>
      <c r="B114" s="62" t="s">
        <v>999</v>
      </c>
      <c r="C114" s="15" t="s">
        <v>75</v>
      </c>
      <c r="D114" s="29" t="s">
        <v>51</v>
      </c>
      <c r="E114" s="38" t="s">
        <v>267</v>
      </c>
      <c r="F114" s="13">
        <v>1</v>
      </c>
      <c r="G114" s="13">
        <v>0</v>
      </c>
      <c r="H114" s="13">
        <f t="shared" si="4"/>
        <v>1</v>
      </c>
      <c r="I114" s="30">
        <v>1</v>
      </c>
      <c r="J114" s="30">
        <v>0</v>
      </c>
      <c r="K114" s="30">
        <v>0</v>
      </c>
      <c r="L114" s="31">
        <v>0</v>
      </c>
      <c r="M114" s="31">
        <v>0</v>
      </c>
      <c r="N114" s="31">
        <f t="shared" si="5"/>
        <v>1</v>
      </c>
      <c r="O114" s="16" t="s">
        <v>1075</v>
      </c>
    </row>
    <row r="115" spans="1:15" s="2" customFormat="1" ht="25.5" x14ac:dyDescent="0.25">
      <c r="A115" s="35"/>
      <c r="B115" s="62" t="s">
        <v>998</v>
      </c>
      <c r="C115" s="15" t="s">
        <v>75</v>
      </c>
      <c r="D115" s="29" t="s">
        <v>51</v>
      </c>
      <c r="E115" s="43" t="s">
        <v>268</v>
      </c>
      <c r="F115" s="12">
        <v>2</v>
      </c>
      <c r="G115" s="12">
        <v>0</v>
      </c>
      <c r="H115" s="12">
        <f t="shared" si="4"/>
        <v>2</v>
      </c>
      <c r="I115" s="30">
        <v>0</v>
      </c>
      <c r="J115" s="30">
        <v>2</v>
      </c>
      <c r="K115" s="30">
        <v>0</v>
      </c>
      <c r="L115" s="31">
        <v>0</v>
      </c>
      <c r="M115" s="31">
        <v>0</v>
      </c>
      <c r="N115" s="31">
        <f t="shared" si="5"/>
        <v>2</v>
      </c>
      <c r="O115" s="16" t="s">
        <v>803</v>
      </c>
    </row>
    <row r="116" spans="1:15" s="2" customFormat="1" ht="25.5" x14ac:dyDescent="0.25">
      <c r="A116" s="35"/>
      <c r="B116" s="62" t="s">
        <v>997</v>
      </c>
      <c r="C116" s="15" t="s">
        <v>75</v>
      </c>
      <c r="D116" s="29" t="s">
        <v>269</v>
      </c>
      <c r="E116" s="43" t="s">
        <v>270</v>
      </c>
      <c r="F116" s="12">
        <v>1</v>
      </c>
      <c r="G116" s="12">
        <v>0</v>
      </c>
      <c r="H116" s="12">
        <f t="shared" si="4"/>
        <v>1</v>
      </c>
      <c r="I116" s="30">
        <v>0</v>
      </c>
      <c r="J116" s="30">
        <v>1</v>
      </c>
      <c r="K116" s="30">
        <v>0</v>
      </c>
      <c r="L116" s="31">
        <v>0</v>
      </c>
      <c r="M116" s="31">
        <v>0</v>
      </c>
      <c r="N116" s="31">
        <f t="shared" si="5"/>
        <v>1</v>
      </c>
      <c r="O116" s="16" t="s">
        <v>802</v>
      </c>
    </row>
    <row r="117" spans="1:15" s="2" customFormat="1" ht="38.25" x14ac:dyDescent="0.25">
      <c r="A117" s="35"/>
      <c r="B117" s="62" t="s">
        <v>996</v>
      </c>
      <c r="C117" s="15" t="s">
        <v>75</v>
      </c>
      <c r="D117" s="43" t="s">
        <v>52</v>
      </c>
      <c r="E117" s="43" t="s">
        <v>271</v>
      </c>
      <c r="F117" s="12">
        <v>1</v>
      </c>
      <c r="G117" s="12">
        <v>0</v>
      </c>
      <c r="H117" s="12">
        <f t="shared" si="4"/>
        <v>1</v>
      </c>
      <c r="I117" s="28">
        <v>0</v>
      </c>
      <c r="J117" s="30">
        <v>1</v>
      </c>
      <c r="K117" s="28">
        <v>0</v>
      </c>
      <c r="L117" s="31">
        <v>0</v>
      </c>
      <c r="M117" s="31">
        <v>0</v>
      </c>
      <c r="N117" s="31">
        <f t="shared" si="5"/>
        <v>1</v>
      </c>
      <c r="O117" s="16" t="s">
        <v>804</v>
      </c>
    </row>
    <row r="118" spans="1:15" s="2" customFormat="1" ht="25.5" x14ac:dyDescent="0.25">
      <c r="A118" s="35"/>
      <c r="B118" s="62" t="s">
        <v>995</v>
      </c>
      <c r="C118" s="12" t="s">
        <v>75</v>
      </c>
      <c r="D118" s="43" t="s">
        <v>52</v>
      </c>
      <c r="E118" s="43" t="s">
        <v>272</v>
      </c>
      <c r="F118" s="12">
        <v>0</v>
      </c>
      <c r="G118" s="12">
        <v>0</v>
      </c>
      <c r="H118" s="12">
        <f t="shared" si="4"/>
        <v>0</v>
      </c>
      <c r="I118" s="28">
        <v>0</v>
      </c>
      <c r="J118" s="30">
        <v>0</v>
      </c>
      <c r="K118" s="28">
        <v>0</v>
      </c>
      <c r="L118" s="31">
        <v>0</v>
      </c>
      <c r="M118" s="31">
        <v>0</v>
      </c>
      <c r="N118" s="31">
        <f t="shared" si="5"/>
        <v>0</v>
      </c>
      <c r="O118" s="16" t="s">
        <v>805</v>
      </c>
    </row>
    <row r="119" spans="1:15" s="2" customFormat="1" ht="25.5" x14ac:dyDescent="0.25">
      <c r="A119" s="35"/>
      <c r="B119" s="62" t="s">
        <v>273</v>
      </c>
      <c r="C119" s="15" t="s">
        <v>75</v>
      </c>
      <c r="D119" s="29" t="s">
        <v>52</v>
      </c>
      <c r="E119" s="29" t="s">
        <v>274</v>
      </c>
      <c r="F119" s="15">
        <v>2</v>
      </c>
      <c r="G119" s="15">
        <v>0</v>
      </c>
      <c r="H119" s="15">
        <f t="shared" si="4"/>
        <v>2</v>
      </c>
      <c r="I119" s="28">
        <v>2</v>
      </c>
      <c r="J119" s="30">
        <v>0</v>
      </c>
      <c r="K119" s="30">
        <v>0</v>
      </c>
      <c r="L119" s="31">
        <v>0</v>
      </c>
      <c r="M119" s="31">
        <v>0</v>
      </c>
      <c r="N119" s="31">
        <f t="shared" si="5"/>
        <v>2</v>
      </c>
      <c r="O119" s="16" t="s">
        <v>806</v>
      </c>
    </row>
    <row r="120" spans="1:15" s="2" customFormat="1" ht="25.5" x14ac:dyDescent="0.25">
      <c r="A120" s="35"/>
      <c r="B120" s="62" t="s">
        <v>275</v>
      </c>
      <c r="C120" s="15" t="s">
        <v>75</v>
      </c>
      <c r="D120" s="29" t="s">
        <v>54</v>
      </c>
      <c r="E120" s="49" t="s">
        <v>276</v>
      </c>
      <c r="F120" s="15">
        <v>3</v>
      </c>
      <c r="G120" s="15">
        <v>0</v>
      </c>
      <c r="H120" s="15">
        <f t="shared" si="4"/>
        <v>3</v>
      </c>
      <c r="I120" s="30">
        <v>0</v>
      </c>
      <c r="J120" s="30">
        <v>1</v>
      </c>
      <c r="K120" s="30">
        <v>1</v>
      </c>
      <c r="L120" s="31">
        <v>1</v>
      </c>
      <c r="M120" s="31">
        <v>0</v>
      </c>
      <c r="N120" s="31">
        <f t="shared" si="5"/>
        <v>3</v>
      </c>
      <c r="O120" s="16"/>
    </row>
    <row r="121" spans="1:15" s="2" customFormat="1" ht="25.5" x14ac:dyDescent="0.25">
      <c r="A121" s="35"/>
      <c r="B121" s="62" t="s">
        <v>277</v>
      </c>
      <c r="C121" s="15" t="s">
        <v>75</v>
      </c>
      <c r="D121" s="29" t="s">
        <v>54</v>
      </c>
      <c r="E121" s="49" t="s">
        <v>278</v>
      </c>
      <c r="F121" s="15">
        <v>1</v>
      </c>
      <c r="G121" s="15">
        <v>0</v>
      </c>
      <c r="H121" s="15">
        <f t="shared" si="4"/>
        <v>1</v>
      </c>
      <c r="I121" s="30">
        <v>0</v>
      </c>
      <c r="J121" s="30">
        <v>1</v>
      </c>
      <c r="K121" s="30">
        <v>0</v>
      </c>
      <c r="L121" s="31">
        <v>0</v>
      </c>
      <c r="M121" s="31">
        <v>0</v>
      </c>
      <c r="N121" s="31">
        <f t="shared" si="5"/>
        <v>1</v>
      </c>
      <c r="O121" s="16"/>
    </row>
    <row r="122" spans="1:15" s="2" customFormat="1" ht="25.5" x14ac:dyDescent="0.25">
      <c r="A122" s="29"/>
      <c r="B122" s="62" t="s">
        <v>994</v>
      </c>
      <c r="C122" s="15" t="s">
        <v>75</v>
      </c>
      <c r="D122" s="29" t="s">
        <v>54</v>
      </c>
      <c r="E122" s="29" t="s">
        <v>279</v>
      </c>
      <c r="F122" s="15">
        <v>1</v>
      </c>
      <c r="G122" s="15">
        <v>0</v>
      </c>
      <c r="H122" s="15">
        <f t="shared" si="4"/>
        <v>1</v>
      </c>
      <c r="I122" s="30">
        <v>0</v>
      </c>
      <c r="J122" s="28">
        <v>0</v>
      </c>
      <c r="K122" s="30">
        <v>1</v>
      </c>
      <c r="L122" s="31">
        <v>0</v>
      </c>
      <c r="M122" s="31">
        <v>0</v>
      </c>
      <c r="N122" s="31">
        <f t="shared" si="5"/>
        <v>1</v>
      </c>
      <c r="O122" s="16" t="s">
        <v>807</v>
      </c>
    </row>
    <row r="123" spans="1:15" s="2" customFormat="1" ht="25.5" x14ac:dyDescent="0.25">
      <c r="A123" s="35"/>
      <c r="B123" s="62" t="s">
        <v>993</v>
      </c>
      <c r="C123" s="15" t="s">
        <v>75</v>
      </c>
      <c r="D123" s="29" t="s">
        <v>280</v>
      </c>
      <c r="E123" s="49" t="s">
        <v>281</v>
      </c>
      <c r="F123" s="15">
        <v>1</v>
      </c>
      <c r="G123" s="15">
        <v>0</v>
      </c>
      <c r="H123" s="15">
        <f t="shared" si="4"/>
        <v>1</v>
      </c>
      <c r="I123" s="30">
        <v>0</v>
      </c>
      <c r="J123" s="30">
        <v>1</v>
      </c>
      <c r="K123" s="30">
        <v>0</v>
      </c>
      <c r="L123" s="31">
        <v>0</v>
      </c>
      <c r="M123" s="31">
        <v>0</v>
      </c>
      <c r="N123" s="31">
        <f t="shared" si="5"/>
        <v>1</v>
      </c>
      <c r="O123" s="16" t="s">
        <v>808</v>
      </c>
    </row>
    <row r="124" spans="1:15" s="2" customFormat="1" ht="38.25" x14ac:dyDescent="0.25">
      <c r="A124" s="35"/>
      <c r="B124" s="62" t="s">
        <v>282</v>
      </c>
      <c r="C124" s="15" t="s">
        <v>75</v>
      </c>
      <c r="D124" s="43" t="s">
        <v>56</v>
      </c>
      <c r="E124" s="16" t="s">
        <v>283</v>
      </c>
      <c r="F124" s="12">
        <v>1</v>
      </c>
      <c r="G124" s="12">
        <v>0</v>
      </c>
      <c r="H124" s="12">
        <f t="shared" si="4"/>
        <v>1</v>
      </c>
      <c r="I124" s="30">
        <v>0</v>
      </c>
      <c r="J124" s="30">
        <v>1</v>
      </c>
      <c r="K124" s="30">
        <v>0</v>
      </c>
      <c r="L124" s="31">
        <v>0</v>
      </c>
      <c r="M124" s="31">
        <v>0</v>
      </c>
      <c r="N124" s="31">
        <f t="shared" si="5"/>
        <v>1</v>
      </c>
      <c r="O124" s="16"/>
    </row>
    <row r="125" spans="1:15" s="2" customFormat="1" ht="25.5" x14ac:dyDescent="0.25">
      <c r="A125" s="35"/>
      <c r="B125" s="46" t="s">
        <v>284</v>
      </c>
      <c r="C125" s="15" t="s">
        <v>75</v>
      </c>
      <c r="D125" s="35" t="s">
        <v>57</v>
      </c>
      <c r="E125" s="38" t="s">
        <v>285</v>
      </c>
      <c r="F125" s="13">
        <v>2</v>
      </c>
      <c r="G125" s="13">
        <v>0</v>
      </c>
      <c r="H125" s="13">
        <f t="shared" si="4"/>
        <v>2</v>
      </c>
      <c r="I125" s="30">
        <v>0</v>
      </c>
      <c r="J125" s="30">
        <v>2</v>
      </c>
      <c r="K125" s="30">
        <v>0</v>
      </c>
      <c r="L125" s="31">
        <v>0</v>
      </c>
      <c r="M125" s="31">
        <v>0</v>
      </c>
      <c r="N125" s="31">
        <f t="shared" si="5"/>
        <v>2</v>
      </c>
      <c r="O125" s="16" t="s">
        <v>286</v>
      </c>
    </row>
    <row r="126" spans="1:15" ht="25.5" x14ac:dyDescent="0.2">
      <c r="A126" s="53"/>
      <c r="B126" s="76" t="s">
        <v>287</v>
      </c>
      <c r="C126" s="15" t="s">
        <v>75</v>
      </c>
      <c r="D126" s="16" t="s">
        <v>58</v>
      </c>
      <c r="E126" s="43" t="s">
        <v>288</v>
      </c>
      <c r="F126" s="12">
        <v>1</v>
      </c>
      <c r="G126" s="12">
        <v>0</v>
      </c>
      <c r="H126" s="12">
        <f t="shared" si="4"/>
        <v>1</v>
      </c>
      <c r="I126" s="30">
        <v>0</v>
      </c>
      <c r="J126" s="30">
        <v>1</v>
      </c>
      <c r="K126" s="30">
        <v>0</v>
      </c>
      <c r="L126" s="31">
        <v>0</v>
      </c>
      <c r="M126" s="31">
        <v>0</v>
      </c>
      <c r="N126" s="31">
        <f t="shared" si="5"/>
        <v>1</v>
      </c>
      <c r="O126" s="16" t="s">
        <v>809</v>
      </c>
    </row>
    <row r="127" spans="1:15" ht="25.5" x14ac:dyDescent="0.2">
      <c r="A127" s="53"/>
      <c r="B127" s="73" t="s">
        <v>992</v>
      </c>
      <c r="C127" s="15" t="s">
        <v>75</v>
      </c>
      <c r="D127" s="16" t="s">
        <v>58</v>
      </c>
      <c r="E127" s="43" t="s">
        <v>289</v>
      </c>
      <c r="F127" s="12">
        <v>1</v>
      </c>
      <c r="G127" s="12">
        <v>0</v>
      </c>
      <c r="H127" s="12">
        <f t="shared" si="4"/>
        <v>1</v>
      </c>
      <c r="I127" s="30">
        <v>0</v>
      </c>
      <c r="J127" s="30">
        <v>1</v>
      </c>
      <c r="K127" s="30">
        <v>0</v>
      </c>
      <c r="L127" s="31">
        <v>0</v>
      </c>
      <c r="M127" s="31">
        <v>0</v>
      </c>
      <c r="N127" s="31">
        <f t="shared" si="5"/>
        <v>1</v>
      </c>
      <c r="O127" s="16"/>
    </row>
    <row r="128" spans="1:15" s="2" customFormat="1" ht="51" x14ac:dyDescent="0.25">
      <c r="A128" s="35"/>
      <c r="B128" s="38" t="s">
        <v>290</v>
      </c>
      <c r="C128" s="15" t="s">
        <v>75</v>
      </c>
      <c r="D128" s="43" t="s">
        <v>59</v>
      </c>
      <c r="E128" s="43" t="s">
        <v>291</v>
      </c>
      <c r="F128" s="12">
        <v>5</v>
      </c>
      <c r="G128" s="12">
        <v>0</v>
      </c>
      <c r="H128" s="12">
        <f t="shared" si="4"/>
        <v>5</v>
      </c>
      <c r="I128" s="28">
        <v>0</v>
      </c>
      <c r="J128" s="30">
        <v>0</v>
      </c>
      <c r="K128" s="28">
        <v>2</v>
      </c>
      <c r="L128" s="31">
        <v>3</v>
      </c>
      <c r="M128" s="31">
        <v>0</v>
      </c>
      <c r="N128" s="31">
        <f t="shared" si="5"/>
        <v>5</v>
      </c>
      <c r="O128" s="16"/>
    </row>
    <row r="129" spans="1:15" s="2" customFormat="1" ht="25.5" x14ac:dyDescent="0.25">
      <c r="A129" s="35"/>
      <c r="B129" s="62" t="s">
        <v>292</v>
      </c>
      <c r="C129" s="15" t="s">
        <v>75</v>
      </c>
      <c r="D129" s="29" t="s">
        <v>59</v>
      </c>
      <c r="E129" s="36" t="s">
        <v>293</v>
      </c>
      <c r="F129" s="13">
        <v>1</v>
      </c>
      <c r="G129" s="13">
        <v>0</v>
      </c>
      <c r="H129" s="12">
        <f t="shared" si="4"/>
        <v>1</v>
      </c>
      <c r="I129" s="30">
        <v>0</v>
      </c>
      <c r="J129" s="30">
        <v>1</v>
      </c>
      <c r="K129" s="30">
        <v>0</v>
      </c>
      <c r="L129" s="31">
        <v>0</v>
      </c>
      <c r="M129" s="31">
        <v>0</v>
      </c>
      <c r="N129" s="31">
        <f t="shared" si="5"/>
        <v>1</v>
      </c>
      <c r="O129" s="16"/>
    </row>
    <row r="130" spans="1:15" s="2" customFormat="1" ht="25.5" x14ac:dyDescent="0.25">
      <c r="A130" s="35"/>
      <c r="B130" s="62" t="s">
        <v>991</v>
      </c>
      <c r="C130" s="15" t="s">
        <v>75</v>
      </c>
      <c r="D130" s="29" t="s">
        <v>60</v>
      </c>
      <c r="E130" s="38" t="s">
        <v>294</v>
      </c>
      <c r="F130" s="13">
        <v>1</v>
      </c>
      <c r="G130" s="13">
        <v>0</v>
      </c>
      <c r="H130" s="13">
        <f t="shared" si="4"/>
        <v>1</v>
      </c>
      <c r="I130" s="30">
        <v>0</v>
      </c>
      <c r="J130" s="30">
        <v>1</v>
      </c>
      <c r="K130" s="30">
        <v>0</v>
      </c>
      <c r="L130" s="31">
        <v>0</v>
      </c>
      <c r="M130" s="31">
        <v>0</v>
      </c>
      <c r="N130" s="31">
        <f t="shared" si="5"/>
        <v>1</v>
      </c>
      <c r="O130" s="16" t="s">
        <v>810</v>
      </c>
    </row>
    <row r="131" spans="1:15" s="2" customFormat="1" ht="25.5" x14ac:dyDescent="0.25">
      <c r="A131" s="29"/>
      <c r="B131" s="47" t="s">
        <v>989</v>
      </c>
      <c r="C131" s="15" t="s">
        <v>75</v>
      </c>
      <c r="D131" s="29" t="s">
        <v>60</v>
      </c>
      <c r="E131" s="29" t="s">
        <v>295</v>
      </c>
      <c r="F131" s="15">
        <v>1</v>
      </c>
      <c r="G131" s="15">
        <v>0</v>
      </c>
      <c r="H131" s="15">
        <f t="shared" si="4"/>
        <v>1</v>
      </c>
      <c r="I131" s="28">
        <v>0</v>
      </c>
      <c r="J131" s="28">
        <v>1</v>
      </c>
      <c r="K131" s="30">
        <v>0</v>
      </c>
      <c r="L131" s="31">
        <v>0</v>
      </c>
      <c r="M131" s="31">
        <v>0</v>
      </c>
      <c r="N131" s="31">
        <f t="shared" si="5"/>
        <v>1</v>
      </c>
      <c r="O131" s="16"/>
    </row>
    <row r="132" spans="1:15" s="2" customFormat="1" ht="25.5" x14ac:dyDescent="0.25">
      <c r="A132" s="29"/>
      <c r="B132" s="47" t="s">
        <v>990</v>
      </c>
      <c r="C132" s="15" t="s">
        <v>75</v>
      </c>
      <c r="D132" s="29" t="s">
        <v>60</v>
      </c>
      <c r="E132" s="29" t="s">
        <v>296</v>
      </c>
      <c r="F132" s="15">
        <v>1</v>
      </c>
      <c r="G132" s="15">
        <v>0</v>
      </c>
      <c r="H132" s="15">
        <f t="shared" si="4"/>
        <v>1</v>
      </c>
      <c r="I132" s="28">
        <v>0</v>
      </c>
      <c r="J132" s="28">
        <v>1</v>
      </c>
      <c r="K132" s="30">
        <v>0</v>
      </c>
      <c r="L132" s="31">
        <v>0</v>
      </c>
      <c r="M132" s="31">
        <v>0</v>
      </c>
      <c r="N132" s="31">
        <f t="shared" si="5"/>
        <v>1</v>
      </c>
      <c r="O132" s="16" t="s">
        <v>1076</v>
      </c>
    </row>
    <row r="133" spans="1:15" s="2" customFormat="1" ht="51" x14ac:dyDescent="0.25">
      <c r="A133" s="29" t="s">
        <v>297</v>
      </c>
      <c r="B133" s="32" t="s">
        <v>988</v>
      </c>
      <c r="C133" s="12" t="s">
        <v>75</v>
      </c>
      <c r="D133" s="29" t="s">
        <v>60</v>
      </c>
      <c r="E133" s="29" t="s">
        <v>298</v>
      </c>
      <c r="F133" s="15">
        <v>80</v>
      </c>
      <c r="G133" s="15">
        <v>16</v>
      </c>
      <c r="H133" s="15">
        <f t="shared" si="4"/>
        <v>64</v>
      </c>
      <c r="I133" s="28">
        <v>37</v>
      </c>
      <c r="J133" s="28">
        <v>27</v>
      </c>
      <c r="K133" s="30">
        <v>0</v>
      </c>
      <c r="L133" s="31">
        <v>0</v>
      </c>
      <c r="M133" s="31">
        <v>0</v>
      </c>
      <c r="N133" s="31">
        <f t="shared" si="5"/>
        <v>64</v>
      </c>
      <c r="O133" s="16" t="s">
        <v>811</v>
      </c>
    </row>
    <row r="134" spans="1:15" s="2" customFormat="1" ht="25.5" x14ac:dyDescent="0.25">
      <c r="A134" s="29"/>
      <c r="B134" s="47" t="s">
        <v>987</v>
      </c>
      <c r="C134" s="15" t="s">
        <v>75</v>
      </c>
      <c r="D134" s="29" t="s">
        <v>60</v>
      </c>
      <c r="E134" s="29" t="s">
        <v>299</v>
      </c>
      <c r="F134" s="15">
        <v>2</v>
      </c>
      <c r="G134" s="15">
        <v>0</v>
      </c>
      <c r="H134" s="15">
        <f t="shared" si="4"/>
        <v>2</v>
      </c>
      <c r="I134" s="28">
        <v>0</v>
      </c>
      <c r="J134" s="28">
        <v>2</v>
      </c>
      <c r="K134" s="30">
        <v>0</v>
      </c>
      <c r="L134" s="31">
        <v>0</v>
      </c>
      <c r="M134" s="31">
        <v>0</v>
      </c>
      <c r="N134" s="31">
        <f t="shared" si="5"/>
        <v>2</v>
      </c>
      <c r="O134" s="16"/>
    </row>
    <row r="135" spans="1:15" s="2" customFormat="1" ht="25.5" x14ac:dyDescent="0.25">
      <c r="A135" s="29"/>
      <c r="B135" s="47" t="s">
        <v>986</v>
      </c>
      <c r="C135" s="15" t="s">
        <v>75</v>
      </c>
      <c r="D135" s="29" t="s">
        <v>60</v>
      </c>
      <c r="E135" s="29" t="s">
        <v>300</v>
      </c>
      <c r="F135" s="15">
        <v>9</v>
      </c>
      <c r="G135" s="15">
        <v>0</v>
      </c>
      <c r="H135" s="15">
        <f t="shared" si="4"/>
        <v>9</v>
      </c>
      <c r="I135" s="28">
        <v>9</v>
      </c>
      <c r="J135" s="28">
        <v>0</v>
      </c>
      <c r="K135" s="30">
        <v>0</v>
      </c>
      <c r="L135" s="31">
        <v>0</v>
      </c>
      <c r="M135" s="31">
        <v>0</v>
      </c>
      <c r="N135" s="31">
        <f t="shared" ref="N135:N165" si="6">SUM(I135:M135)</f>
        <v>9</v>
      </c>
      <c r="O135" s="16" t="s">
        <v>1077</v>
      </c>
    </row>
    <row r="136" spans="1:15" s="2" customFormat="1" ht="25.5" x14ac:dyDescent="0.25">
      <c r="A136" s="35"/>
      <c r="B136" s="47" t="s">
        <v>985</v>
      </c>
      <c r="C136" s="15" t="s">
        <v>75</v>
      </c>
      <c r="D136" s="29" t="s">
        <v>62</v>
      </c>
      <c r="E136" s="23" t="s">
        <v>301</v>
      </c>
      <c r="F136" s="12">
        <v>1</v>
      </c>
      <c r="G136" s="12">
        <v>0</v>
      </c>
      <c r="H136" s="12">
        <f t="shared" si="4"/>
        <v>1</v>
      </c>
      <c r="I136" s="30">
        <v>0</v>
      </c>
      <c r="J136" s="30">
        <v>1</v>
      </c>
      <c r="K136" s="30">
        <v>0</v>
      </c>
      <c r="L136" s="31">
        <v>0</v>
      </c>
      <c r="M136" s="31">
        <v>0</v>
      </c>
      <c r="N136" s="31">
        <f t="shared" si="6"/>
        <v>1</v>
      </c>
      <c r="O136" s="16" t="s">
        <v>40</v>
      </c>
    </row>
    <row r="137" spans="1:15" s="2" customFormat="1" ht="25.5" x14ac:dyDescent="0.25">
      <c r="A137" s="29"/>
      <c r="B137" s="32" t="s">
        <v>984</v>
      </c>
      <c r="C137" s="12" t="s">
        <v>75</v>
      </c>
      <c r="D137" s="29" t="s">
        <v>62</v>
      </c>
      <c r="E137" s="29" t="s">
        <v>302</v>
      </c>
      <c r="F137" s="15">
        <v>2</v>
      </c>
      <c r="G137" s="15">
        <v>0</v>
      </c>
      <c r="H137" s="15">
        <f t="shared" si="4"/>
        <v>2</v>
      </c>
      <c r="I137" s="28">
        <v>1</v>
      </c>
      <c r="J137" s="28">
        <v>0</v>
      </c>
      <c r="K137" s="30">
        <v>1</v>
      </c>
      <c r="L137" s="31">
        <v>0</v>
      </c>
      <c r="M137" s="31">
        <v>0</v>
      </c>
      <c r="N137" s="31">
        <f t="shared" si="6"/>
        <v>2</v>
      </c>
      <c r="O137" s="16" t="s">
        <v>812</v>
      </c>
    </row>
    <row r="138" spans="1:15" s="2" customFormat="1" ht="25.5" x14ac:dyDescent="0.25">
      <c r="A138" s="35"/>
      <c r="B138" s="46" t="s">
        <v>303</v>
      </c>
      <c r="C138" s="15" t="s">
        <v>75</v>
      </c>
      <c r="D138" s="29" t="s">
        <v>64</v>
      </c>
      <c r="E138" s="43" t="s">
        <v>304</v>
      </c>
      <c r="F138" s="12">
        <v>0</v>
      </c>
      <c r="G138" s="12">
        <v>0</v>
      </c>
      <c r="H138" s="12">
        <f t="shared" si="4"/>
        <v>0</v>
      </c>
      <c r="I138" s="28">
        <v>0</v>
      </c>
      <c r="J138" s="30">
        <v>0</v>
      </c>
      <c r="K138" s="28">
        <v>0</v>
      </c>
      <c r="L138" s="31">
        <v>0</v>
      </c>
      <c r="M138" s="31">
        <v>0</v>
      </c>
      <c r="N138" s="31">
        <f t="shared" si="6"/>
        <v>0</v>
      </c>
      <c r="O138" s="16" t="s">
        <v>305</v>
      </c>
    </row>
    <row r="139" spans="1:15" s="2" customFormat="1" ht="25.5" x14ac:dyDescent="0.25">
      <c r="A139" s="35"/>
      <c r="B139" s="32" t="s">
        <v>306</v>
      </c>
      <c r="C139" s="15" t="s">
        <v>75</v>
      </c>
      <c r="D139" s="29" t="s">
        <v>64</v>
      </c>
      <c r="E139" s="38" t="s">
        <v>307</v>
      </c>
      <c r="F139" s="13">
        <v>0</v>
      </c>
      <c r="G139" s="13">
        <v>0</v>
      </c>
      <c r="H139" s="13">
        <f t="shared" si="4"/>
        <v>0</v>
      </c>
      <c r="I139" s="30">
        <v>0</v>
      </c>
      <c r="J139" s="30">
        <v>0</v>
      </c>
      <c r="K139" s="30">
        <v>0</v>
      </c>
      <c r="L139" s="31">
        <v>0</v>
      </c>
      <c r="M139" s="31">
        <v>0</v>
      </c>
      <c r="N139" s="31">
        <f t="shared" si="6"/>
        <v>0</v>
      </c>
      <c r="O139" s="16" t="s">
        <v>308</v>
      </c>
    </row>
    <row r="140" spans="1:15" s="2" customFormat="1" ht="25.5" x14ac:dyDescent="0.25">
      <c r="A140" s="35"/>
      <c r="B140" s="43" t="s">
        <v>309</v>
      </c>
      <c r="C140" s="15" t="s">
        <v>75</v>
      </c>
      <c r="D140" s="29" t="s">
        <v>64</v>
      </c>
      <c r="E140" s="45" t="s">
        <v>310</v>
      </c>
      <c r="F140" s="74">
        <v>1</v>
      </c>
      <c r="G140" s="74">
        <v>0</v>
      </c>
      <c r="H140" s="13">
        <f t="shared" si="4"/>
        <v>1</v>
      </c>
      <c r="I140" s="28">
        <v>0</v>
      </c>
      <c r="J140" s="30">
        <v>0</v>
      </c>
      <c r="K140" s="28">
        <v>1</v>
      </c>
      <c r="L140" s="31">
        <v>0</v>
      </c>
      <c r="M140" s="31">
        <v>0</v>
      </c>
      <c r="N140" s="31">
        <f t="shared" si="6"/>
        <v>1</v>
      </c>
      <c r="O140" s="16"/>
    </row>
    <row r="141" spans="1:15" s="2" customFormat="1" ht="49.9" customHeight="1" x14ac:dyDescent="0.25">
      <c r="A141" s="29" t="s">
        <v>311</v>
      </c>
      <c r="B141" s="32" t="s">
        <v>983</v>
      </c>
      <c r="C141" s="12" t="s">
        <v>75</v>
      </c>
      <c r="D141" s="29" t="s">
        <v>64</v>
      </c>
      <c r="E141" s="29" t="s">
        <v>312</v>
      </c>
      <c r="F141" s="15">
        <v>50</v>
      </c>
      <c r="G141" s="15">
        <v>0</v>
      </c>
      <c r="H141" s="13">
        <f t="shared" ref="H141:H165" si="7">SUM(F141-G141)</f>
        <v>50</v>
      </c>
      <c r="I141" s="30">
        <v>17</v>
      </c>
      <c r="J141" s="28">
        <v>20</v>
      </c>
      <c r="K141" s="30">
        <v>13</v>
      </c>
      <c r="L141" s="31">
        <v>0</v>
      </c>
      <c r="M141" s="31">
        <v>0</v>
      </c>
      <c r="N141" s="31">
        <f t="shared" si="6"/>
        <v>50</v>
      </c>
      <c r="O141" s="16" t="s">
        <v>813</v>
      </c>
    </row>
    <row r="142" spans="1:15" s="2" customFormat="1" ht="25.5" x14ac:dyDescent="0.25">
      <c r="A142" s="35"/>
      <c r="B142" s="62" t="s">
        <v>982</v>
      </c>
      <c r="C142" s="12" t="s">
        <v>75</v>
      </c>
      <c r="D142" s="29" t="s">
        <v>64</v>
      </c>
      <c r="E142" s="62" t="s">
        <v>313</v>
      </c>
      <c r="F142" s="67">
        <v>1</v>
      </c>
      <c r="G142" s="67">
        <v>0</v>
      </c>
      <c r="H142" s="13">
        <f t="shared" si="7"/>
        <v>1</v>
      </c>
      <c r="I142" s="30">
        <v>1</v>
      </c>
      <c r="J142" s="30">
        <v>0</v>
      </c>
      <c r="K142" s="30">
        <v>0</v>
      </c>
      <c r="L142" s="31">
        <v>0</v>
      </c>
      <c r="M142" s="31">
        <v>0</v>
      </c>
      <c r="N142" s="31">
        <f t="shared" si="6"/>
        <v>1</v>
      </c>
      <c r="O142" s="16" t="s">
        <v>814</v>
      </c>
    </row>
    <row r="143" spans="1:15" s="2" customFormat="1" ht="38.25" x14ac:dyDescent="0.25">
      <c r="A143" s="29" t="s">
        <v>314</v>
      </c>
      <c r="B143" s="32" t="s">
        <v>315</v>
      </c>
      <c r="C143" s="12" t="s">
        <v>75</v>
      </c>
      <c r="D143" s="29" t="s">
        <v>64</v>
      </c>
      <c r="E143" s="29" t="s">
        <v>316</v>
      </c>
      <c r="F143" s="15">
        <v>11</v>
      </c>
      <c r="G143" s="15">
        <v>0</v>
      </c>
      <c r="H143" s="13">
        <f t="shared" si="7"/>
        <v>11</v>
      </c>
      <c r="I143" s="30">
        <v>0</v>
      </c>
      <c r="J143" s="28">
        <v>11</v>
      </c>
      <c r="K143" s="30">
        <v>0</v>
      </c>
      <c r="L143" s="31">
        <v>0</v>
      </c>
      <c r="M143" s="31">
        <v>0</v>
      </c>
      <c r="N143" s="31">
        <f t="shared" si="6"/>
        <v>11</v>
      </c>
      <c r="O143" s="16" t="s">
        <v>815</v>
      </c>
    </row>
    <row r="144" spans="1:15" ht="38.25" x14ac:dyDescent="0.2">
      <c r="A144" s="53"/>
      <c r="B144" s="47" t="s">
        <v>317</v>
      </c>
      <c r="C144" s="15" t="s">
        <v>75</v>
      </c>
      <c r="D144" s="29" t="s">
        <v>64</v>
      </c>
      <c r="E144" s="32" t="s">
        <v>318</v>
      </c>
      <c r="F144" s="14">
        <v>5</v>
      </c>
      <c r="G144" s="14">
        <v>0</v>
      </c>
      <c r="H144" s="13">
        <f t="shared" si="7"/>
        <v>5</v>
      </c>
      <c r="I144" s="30">
        <v>0</v>
      </c>
      <c r="J144" s="30">
        <v>0</v>
      </c>
      <c r="K144" s="30">
        <v>5</v>
      </c>
      <c r="L144" s="31">
        <v>0</v>
      </c>
      <c r="M144" s="31">
        <v>0</v>
      </c>
      <c r="N144" s="31">
        <f t="shared" si="6"/>
        <v>5</v>
      </c>
      <c r="O144" s="16" t="s">
        <v>1078</v>
      </c>
    </row>
    <row r="145" spans="1:15" s="2" customFormat="1" ht="25.5" x14ac:dyDescent="0.25">
      <c r="A145" s="35"/>
      <c r="B145" s="32" t="s">
        <v>981</v>
      </c>
      <c r="C145" s="15" t="s">
        <v>75</v>
      </c>
      <c r="D145" s="29" t="s">
        <v>65</v>
      </c>
      <c r="E145" s="43" t="s">
        <v>319</v>
      </c>
      <c r="F145" s="12">
        <v>1</v>
      </c>
      <c r="G145" s="12">
        <v>0</v>
      </c>
      <c r="H145" s="13">
        <f t="shared" si="7"/>
        <v>1</v>
      </c>
      <c r="I145" s="30">
        <v>0</v>
      </c>
      <c r="J145" s="30">
        <v>1</v>
      </c>
      <c r="K145" s="30">
        <v>0</v>
      </c>
      <c r="L145" s="31">
        <v>0</v>
      </c>
      <c r="M145" s="31">
        <v>0</v>
      </c>
      <c r="N145" s="31">
        <f t="shared" si="6"/>
        <v>1</v>
      </c>
      <c r="O145" s="16" t="s">
        <v>40</v>
      </c>
    </row>
    <row r="146" spans="1:15" s="2" customFormat="1" ht="25.5" x14ac:dyDescent="0.25">
      <c r="A146" s="35"/>
      <c r="B146" s="62" t="s">
        <v>980</v>
      </c>
      <c r="C146" s="15" t="s">
        <v>75</v>
      </c>
      <c r="D146" s="29" t="s">
        <v>65</v>
      </c>
      <c r="E146" s="62" t="s">
        <v>320</v>
      </c>
      <c r="F146" s="67">
        <v>2</v>
      </c>
      <c r="G146" s="67">
        <v>0</v>
      </c>
      <c r="H146" s="13">
        <f t="shared" si="7"/>
        <v>2</v>
      </c>
      <c r="I146" s="28">
        <v>0</v>
      </c>
      <c r="J146" s="30">
        <v>2</v>
      </c>
      <c r="K146" s="28">
        <v>0</v>
      </c>
      <c r="L146" s="31">
        <v>0</v>
      </c>
      <c r="M146" s="31">
        <v>0</v>
      </c>
      <c r="N146" s="31">
        <f t="shared" si="6"/>
        <v>2</v>
      </c>
      <c r="O146" s="16" t="s">
        <v>918</v>
      </c>
    </row>
    <row r="147" spans="1:15" s="2" customFormat="1" ht="38.25" x14ac:dyDescent="0.25">
      <c r="A147" s="35"/>
      <c r="B147" s="50" t="s">
        <v>321</v>
      </c>
      <c r="C147" s="15" t="s">
        <v>75</v>
      </c>
      <c r="D147" s="29" t="s">
        <v>65</v>
      </c>
      <c r="E147" s="62" t="s">
        <v>322</v>
      </c>
      <c r="F147" s="67">
        <v>1</v>
      </c>
      <c r="G147" s="67">
        <v>0</v>
      </c>
      <c r="H147" s="13">
        <f t="shared" si="7"/>
        <v>1</v>
      </c>
      <c r="I147" s="28">
        <v>0</v>
      </c>
      <c r="J147" s="30">
        <v>0</v>
      </c>
      <c r="K147" s="28">
        <v>0</v>
      </c>
      <c r="L147" s="31">
        <v>1</v>
      </c>
      <c r="M147" s="31">
        <v>0</v>
      </c>
      <c r="N147" s="31">
        <f t="shared" si="6"/>
        <v>1</v>
      </c>
      <c r="O147" s="16" t="s">
        <v>816</v>
      </c>
    </row>
    <row r="148" spans="1:15" s="2" customFormat="1" ht="25.5" x14ac:dyDescent="0.25">
      <c r="A148" s="35"/>
      <c r="B148" s="62" t="s">
        <v>323</v>
      </c>
      <c r="C148" s="15" t="s">
        <v>75</v>
      </c>
      <c r="D148" s="29" t="s">
        <v>65</v>
      </c>
      <c r="E148" s="45" t="s">
        <v>324</v>
      </c>
      <c r="F148" s="74">
        <v>1</v>
      </c>
      <c r="G148" s="74">
        <v>0</v>
      </c>
      <c r="H148" s="13">
        <f t="shared" si="7"/>
        <v>1</v>
      </c>
      <c r="I148" s="28">
        <v>0</v>
      </c>
      <c r="J148" s="30">
        <v>1</v>
      </c>
      <c r="K148" s="28">
        <v>0</v>
      </c>
      <c r="L148" s="31">
        <v>0</v>
      </c>
      <c r="M148" s="31">
        <v>0</v>
      </c>
      <c r="N148" s="31">
        <f t="shared" si="6"/>
        <v>1</v>
      </c>
      <c r="O148" s="16" t="s">
        <v>817</v>
      </c>
    </row>
    <row r="149" spans="1:15" s="2" customFormat="1" ht="25.5" x14ac:dyDescent="0.25">
      <c r="A149" s="35"/>
      <c r="B149" s="62" t="s">
        <v>978</v>
      </c>
      <c r="C149" s="15" t="s">
        <v>75</v>
      </c>
      <c r="D149" s="29" t="s">
        <v>67</v>
      </c>
      <c r="E149" s="43" t="s">
        <v>325</v>
      </c>
      <c r="F149" s="12">
        <v>1</v>
      </c>
      <c r="G149" s="12">
        <v>0</v>
      </c>
      <c r="H149" s="13">
        <f t="shared" si="7"/>
        <v>1</v>
      </c>
      <c r="I149" s="30">
        <v>0</v>
      </c>
      <c r="J149" s="30">
        <v>1</v>
      </c>
      <c r="K149" s="30">
        <v>0</v>
      </c>
      <c r="L149" s="31">
        <v>0</v>
      </c>
      <c r="M149" s="31">
        <v>0</v>
      </c>
      <c r="N149" s="31">
        <f t="shared" si="6"/>
        <v>1</v>
      </c>
      <c r="O149" s="16" t="s">
        <v>802</v>
      </c>
    </row>
    <row r="150" spans="1:15" s="2" customFormat="1" ht="25.5" x14ac:dyDescent="0.25">
      <c r="A150" s="35"/>
      <c r="B150" s="68" t="s">
        <v>979</v>
      </c>
      <c r="C150" s="15" t="s">
        <v>75</v>
      </c>
      <c r="D150" s="41" t="s">
        <v>67</v>
      </c>
      <c r="E150" s="41" t="s">
        <v>326</v>
      </c>
      <c r="F150" s="63">
        <v>1</v>
      </c>
      <c r="G150" s="63">
        <v>0</v>
      </c>
      <c r="H150" s="13">
        <f t="shared" si="7"/>
        <v>1</v>
      </c>
      <c r="I150" s="30">
        <v>0</v>
      </c>
      <c r="J150" s="30">
        <v>1</v>
      </c>
      <c r="K150" s="30">
        <v>0</v>
      </c>
      <c r="L150" s="31">
        <v>0</v>
      </c>
      <c r="M150" s="31">
        <v>0</v>
      </c>
      <c r="N150" s="31">
        <f t="shared" si="6"/>
        <v>1</v>
      </c>
      <c r="O150" s="77" t="s">
        <v>818</v>
      </c>
    </row>
    <row r="151" spans="1:15" s="2" customFormat="1" ht="25.5" x14ac:dyDescent="0.25">
      <c r="A151" s="35"/>
      <c r="B151" s="47" t="s">
        <v>327</v>
      </c>
      <c r="C151" s="15" t="s">
        <v>75</v>
      </c>
      <c r="D151" s="29" t="s">
        <v>67</v>
      </c>
      <c r="E151" s="49" t="s">
        <v>328</v>
      </c>
      <c r="F151" s="15">
        <v>1</v>
      </c>
      <c r="G151" s="15">
        <v>0</v>
      </c>
      <c r="H151" s="13">
        <f t="shared" si="7"/>
        <v>1</v>
      </c>
      <c r="I151" s="30">
        <v>1</v>
      </c>
      <c r="J151" s="30">
        <v>0</v>
      </c>
      <c r="K151" s="30">
        <v>0</v>
      </c>
      <c r="L151" s="31">
        <v>0</v>
      </c>
      <c r="M151" s="31">
        <v>0</v>
      </c>
      <c r="N151" s="31">
        <f t="shared" si="6"/>
        <v>1</v>
      </c>
      <c r="O151" s="16"/>
    </row>
    <row r="152" spans="1:15" s="2" customFormat="1" ht="54.95" customHeight="1" x14ac:dyDescent="0.25">
      <c r="A152" s="35" t="s">
        <v>71</v>
      </c>
      <c r="B152" s="38" t="s">
        <v>329</v>
      </c>
      <c r="C152" s="15" t="s">
        <v>75</v>
      </c>
      <c r="D152" s="43" t="s">
        <v>70</v>
      </c>
      <c r="E152" s="29" t="s">
        <v>330</v>
      </c>
      <c r="F152" s="15">
        <v>91</v>
      </c>
      <c r="G152" s="15">
        <v>80</v>
      </c>
      <c r="H152" s="13">
        <f t="shared" si="7"/>
        <v>11</v>
      </c>
      <c r="I152" s="30">
        <v>0</v>
      </c>
      <c r="J152" s="30">
        <v>0</v>
      </c>
      <c r="K152" s="30">
        <v>0</v>
      </c>
      <c r="L152" s="30">
        <v>11</v>
      </c>
      <c r="M152" s="31">
        <v>0</v>
      </c>
      <c r="N152" s="31">
        <f t="shared" si="6"/>
        <v>11</v>
      </c>
      <c r="O152" s="16" t="s">
        <v>819</v>
      </c>
    </row>
    <row r="153" spans="1:15" s="2" customFormat="1" ht="25.5" x14ac:dyDescent="0.25">
      <c r="A153" s="35" t="s">
        <v>71</v>
      </c>
      <c r="B153" s="38" t="s">
        <v>331</v>
      </c>
      <c r="C153" s="15" t="s">
        <v>75</v>
      </c>
      <c r="D153" s="43" t="s">
        <v>70</v>
      </c>
      <c r="E153" s="29" t="s">
        <v>332</v>
      </c>
      <c r="F153" s="15">
        <v>84</v>
      </c>
      <c r="G153" s="15">
        <v>83</v>
      </c>
      <c r="H153" s="13">
        <f t="shared" si="7"/>
        <v>1</v>
      </c>
      <c r="I153" s="28">
        <v>0</v>
      </c>
      <c r="J153" s="30">
        <v>0</v>
      </c>
      <c r="K153" s="28">
        <v>0</v>
      </c>
      <c r="L153" s="28">
        <v>1</v>
      </c>
      <c r="M153" s="31">
        <v>0</v>
      </c>
      <c r="N153" s="31">
        <f t="shared" si="6"/>
        <v>1</v>
      </c>
      <c r="O153" s="16" t="s">
        <v>1079</v>
      </c>
    </row>
    <row r="154" spans="1:15" s="2" customFormat="1" ht="75" customHeight="1" x14ac:dyDescent="0.25">
      <c r="A154" s="35" t="s">
        <v>333</v>
      </c>
      <c r="B154" s="32" t="s">
        <v>334</v>
      </c>
      <c r="C154" s="15" t="s">
        <v>75</v>
      </c>
      <c r="D154" s="43" t="s">
        <v>70</v>
      </c>
      <c r="E154" s="29" t="s">
        <v>335</v>
      </c>
      <c r="F154" s="15">
        <v>216</v>
      </c>
      <c r="G154" s="15">
        <v>40</v>
      </c>
      <c r="H154" s="13">
        <f t="shared" si="7"/>
        <v>176</v>
      </c>
      <c r="I154" s="28">
        <v>57</v>
      </c>
      <c r="J154" s="28">
        <v>58</v>
      </c>
      <c r="K154" s="30">
        <v>60</v>
      </c>
      <c r="L154" s="31">
        <v>0</v>
      </c>
      <c r="M154" s="31">
        <v>0</v>
      </c>
      <c r="N154" s="31">
        <f t="shared" si="6"/>
        <v>175</v>
      </c>
      <c r="O154" s="16" t="s">
        <v>748</v>
      </c>
    </row>
    <row r="155" spans="1:15" s="2" customFormat="1" ht="38.25" x14ac:dyDescent="0.25">
      <c r="A155" s="35" t="s">
        <v>336</v>
      </c>
      <c r="B155" s="32" t="s">
        <v>977</v>
      </c>
      <c r="C155" s="15" t="s">
        <v>75</v>
      </c>
      <c r="D155" s="29" t="s">
        <v>68</v>
      </c>
      <c r="E155" s="43" t="s">
        <v>337</v>
      </c>
      <c r="F155" s="12">
        <v>13</v>
      </c>
      <c r="G155" s="12">
        <v>0</v>
      </c>
      <c r="H155" s="12">
        <f t="shared" si="7"/>
        <v>13</v>
      </c>
      <c r="I155" s="30">
        <v>0</v>
      </c>
      <c r="J155" s="30">
        <v>6</v>
      </c>
      <c r="K155" s="30">
        <v>7</v>
      </c>
      <c r="L155" s="31">
        <v>0</v>
      </c>
      <c r="M155" s="31">
        <v>0</v>
      </c>
      <c r="N155" s="31">
        <f t="shared" si="6"/>
        <v>13</v>
      </c>
      <c r="O155" s="16"/>
    </row>
    <row r="156" spans="1:15" s="2" customFormat="1" ht="49.9" customHeight="1" x14ac:dyDescent="0.25">
      <c r="A156" s="35" t="s">
        <v>338</v>
      </c>
      <c r="B156" s="38" t="s">
        <v>976</v>
      </c>
      <c r="C156" s="12" t="s">
        <v>75</v>
      </c>
      <c r="D156" s="29" t="s">
        <v>68</v>
      </c>
      <c r="E156" s="43" t="s">
        <v>339</v>
      </c>
      <c r="F156" s="12">
        <v>77</v>
      </c>
      <c r="G156" s="12">
        <v>20</v>
      </c>
      <c r="H156" s="12">
        <f t="shared" si="7"/>
        <v>57</v>
      </c>
      <c r="I156" s="28">
        <v>47</v>
      </c>
      <c r="J156" s="28">
        <v>10</v>
      </c>
      <c r="K156" s="28">
        <v>0</v>
      </c>
      <c r="L156" s="28">
        <v>0</v>
      </c>
      <c r="M156" s="28">
        <v>0</v>
      </c>
      <c r="N156" s="31">
        <f t="shared" si="6"/>
        <v>57</v>
      </c>
      <c r="O156" s="16" t="s">
        <v>1080</v>
      </c>
    </row>
    <row r="157" spans="1:15" s="2" customFormat="1" ht="90" customHeight="1" x14ac:dyDescent="0.25">
      <c r="A157" s="35" t="s">
        <v>340</v>
      </c>
      <c r="B157" s="75" t="s">
        <v>973</v>
      </c>
      <c r="C157" s="15" t="s">
        <v>75</v>
      </c>
      <c r="D157" s="29" t="s">
        <v>68</v>
      </c>
      <c r="E157" s="29" t="s">
        <v>341</v>
      </c>
      <c r="F157" s="15">
        <v>150</v>
      </c>
      <c r="G157" s="15">
        <v>2</v>
      </c>
      <c r="H157" s="15">
        <f t="shared" si="7"/>
        <v>148</v>
      </c>
      <c r="I157" s="28">
        <v>84</v>
      </c>
      <c r="J157" s="28">
        <v>66</v>
      </c>
      <c r="K157" s="30">
        <v>0</v>
      </c>
      <c r="L157" s="31">
        <v>0</v>
      </c>
      <c r="M157" s="31">
        <v>0</v>
      </c>
      <c r="N157" s="31">
        <f t="shared" si="6"/>
        <v>150</v>
      </c>
      <c r="O157" s="16" t="s">
        <v>749</v>
      </c>
    </row>
    <row r="158" spans="1:15" s="2" customFormat="1" ht="25.5" x14ac:dyDescent="0.25">
      <c r="A158" s="9"/>
      <c r="B158" s="43" t="s">
        <v>972</v>
      </c>
      <c r="C158" s="15" t="s">
        <v>75</v>
      </c>
      <c r="D158" s="49" t="s">
        <v>70</v>
      </c>
      <c r="E158" s="29" t="s">
        <v>342</v>
      </c>
      <c r="F158" s="15">
        <v>1</v>
      </c>
      <c r="G158" s="15">
        <v>0</v>
      </c>
      <c r="H158" s="15">
        <f t="shared" si="7"/>
        <v>1</v>
      </c>
      <c r="I158" s="28">
        <v>1</v>
      </c>
      <c r="J158" s="28">
        <v>0</v>
      </c>
      <c r="K158" s="28">
        <v>0</v>
      </c>
      <c r="L158" s="40">
        <v>0</v>
      </c>
      <c r="M158" s="40">
        <v>0</v>
      </c>
      <c r="N158" s="31">
        <f t="shared" si="6"/>
        <v>1</v>
      </c>
      <c r="O158" s="16" t="s">
        <v>820</v>
      </c>
    </row>
    <row r="159" spans="1:15" s="2" customFormat="1" ht="25.5" x14ac:dyDescent="0.25">
      <c r="A159" s="35" t="s">
        <v>343</v>
      </c>
      <c r="B159" s="45" t="s">
        <v>344</v>
      </c>
      <c r="C159" s="15" t="s">
        <v>75</v>
      </c>
      <c r="D159" s="29" t="s">
        <v>70</v>
      </c>
      <c r="E159" s="38" t="s">
        <v>345</v>
      </c>
      <c r="F159" s="13">
        <v>10</v>
      </c>
      <c r="G159" s="13">
        <v>0</v>
      </c>
      <c r="H159" s="15">
        <f t="shared" si="7"/>
        <v>10</v>
      </c>
      <c r="I159" s="28">
        <v>0</v>
      </c>
      <c r="J159" s="30">
        <v>0</v>
      </c>
      <c r="K159" s="28">
        <v>10</v>
      </c>
      <c r="L159" s="31">
        <v>0</v>
      </c>
      <c r="M159" s="31">
        <v>0</v>
      </c>
      <c r="N159" s="31">
        <f t="shared" si="6"/>
        <v>10</v>
      </c>
      <c r="O159" s="16" t="s">
        <v>821</v>
      </c>
    </row>
    <row r="160" spans="1:15" ht="25.5" x14ac:dyDescent="0.2">
      <c r="A160" s="53"/>
      <c r="B160" s="78" t="s">
        <v>971</v>
      </c>
      <c r="C160" s="15" t="s">
        <v>75</v>
      </c>
      <c r="D160" s="49" t="s">
        <v>70</v>
      </c>
      <c r="E160" s="35" t="s">
        <v>346</v>
      </c>
      <c r="F160" s="28">
        <v>1</v>
      </c>
      <c r="G160" s="28">
        <v>0</v>
      </c>
      <c r="H160" s="15">
        <f t="shared" si="7"/>
        <v>1</v>
      </c>
      <c r="I160" s="30">
        <v>0</v>
      </c>
      <c r="J160" s="30">
        <v>1</v>
      </c>
      <c r="K160" s="30">
        <v>0</v>
      </c>
      <c r="L160" s="31">
        <v>0</v>
      </c>
      <c r="M160" s="31">
        <v>0</v>
      </c>
      <c r="N160" s="31">
        <f t="shared" si="6"/>
        <v>1</v>
      </c>
      <c r="O160" s="16" t="s">
        <v>822</v>
      </c>
    </row>
    <row r="161" spans="1:15" ht="25.5" x14ac:dyDescent="0.2">
      <c r="A161" s="53"/>
      <c r="B161" s="78" t="s">
        <v>975</v>
      </c>
      <c r="C161" s="15" t="s">
        <v>75</v>
      </c>
      <c r="D161" s="49" t="s">
        <v>70</v>
      </c>
      <c r="E161" s="35" t="s">
        <v>347</v>
      </c>
      <c r="F161" s="28">
        <v>1</v>
      </c>
      <c r="G161" s="28">
        <v>0</v>
      </c>
      <c r="H161" s="15">
        <f t="shared" si="7"/>
        <v>1</v>
      </c>
      <c r="I161" s="30">
        <v>0</v>
      </c>
      <c r="J161" s="30">
        <v>1</v>
      </c>
      <c r="K161" s="30">
        <v>0</v>
      </c>
      <c r="L161" s="31">
        <v>0</v>
      </c>
      <c r="M161" s="31">
        <v>0</v>
      </c>
      <c r="N161" s="31">
        <f t="shared" si="6"/>
        <v>1</v>
      </c>
      <c r="O161" s="16" t="s">
        <v>823</v>
      </c>
    </row>
    <row r="162" spans="1:15" ht="25.5" x14ac:dyDescent="0.2">
      <c r="A162" s="53"/>
      <c r="B162" s="78" t="s">
        <v>974</v>
      </c>
      <c r="C162" s="15" t="s">
        <v>75</v>
      </c>
      <c r="D162" s="49" t="s">
        <v>70</v>
      </c>
      <c r="E162" s="43" t="s">
        <v>348</v>
      </c>
      <c r="F162" s="12">
        <v>2</v>
      </c>
      <c r="G162" s="12">
        <v>0</v>
      </c>
      <c r="H162" s="15">
        <f t="shared" si="7"/>
        <v>2</v>
      </c>
      <c r="I162" s="30">
        <v>2</v>
      </c>
      <c r="J162" s="30">
        <v>0</v>
      </c>
      <c r="K162" s="30">
        <v>0</v>
      </c>
      <c r="L162" s="31">
        <v>0</v>
      </c>
      <c r="M162" s="31">
        <v>0</v>
      </c>
      <c r="N162" s="31">
        <f t="shared" si="6"/>
        <v>2</v>
      </c>
      <c r="O162" s="16"/>
    </row>
    <row r="163" spans="1:15" s="2" customFormat="1" ht="25.5" x14ac:dyDescent="0.25">
      <c r="A163" s="35"/>
      <c r="B163" s="50" t="s">
        <v>349</v>
      </c>
      <c r="C163" s="15" t="s">
        <v>75</v>
      </c>
      <c r="D163" s="43" t="s">
        <v>72</v>
      </c>
      <c r="E163" s="35" t="s">
        <v>350</v>
      </c>
      <c r="F163" s="28">
        <v>2</v>
      </c>
      <c r="G163" s="28">
        <v>0</v>
      </c>
      <c r="H163" s="15">
        <f t="shared" si="7"/>
        <v>2</v>
      </c>
      <c r="I163" s="28">
        <v>0</v>
      </c>
      <c r="J163" s="30">
        <v>0</v>
      </c>
      <c r="K163" s="28">
        <v>2</v>
      </c>
      <c r="L163" s="31">
        <v>0</v>
      </c>
      <c r="M163" s="31">
        <v>0</v>
      </c>
      <c r="N163" s="31">
        <f t="shared" si="6"/>
        <v>2</v>
      </c>
      <c r="O163" s="16"/>
    </row>
    <row r="164" spans="1:15" s="2" customFormat="1" ht="51" x14ac:dyDescent="0.25">
      <c r="A164" s="29" t="s">
        <v>351</v>
      </c>
      <c r="B164" s="32" t="s">
        <v>969</v>
      </c>
      <c r="C164" s="15" t="s">
        <v>75</v>
      </c>
      <c r="D164" s="29" t="s">
        <v>72</v>
      </c>
      <c r="E164" s="29" t="s">
        <v>352</v>
      </c>
      <c r="F164" s="15">
        <v>33</v>
      </c>
      <c r="G164" s="15">
        <v>13</v>
      </c>
      <c r="H164" s="15">
        <f t="shared" si="7"/>
        <v>20</v>
      </c>
      <c r="I164" s="30">
        <v>20</v>
      </c>
      <c r="J164" s="30">
        <v>0</v>
      </c>
      <c r="K164" s="30">
        <v>0</v>
      </c>
      <c r="L164" s="31">
        <v>0</v>
      </c>
      <c r="M164" s="31">
        <v>0</v>
      </c>
      <c r="N164" s="31">
        <f t="shared" si="6"/>
        <v>20</v>
      </c>
      <c r="O164" s="16" t="s">
        <v>825</v>
      </c>
    </row>
    <row r="165" spans="1:15" s="2" customFormat="1" ht="25.5" x14ac:dyDescent="0.25">
      <c r="A165" s="35"/>
      <c r="B165" s="38" t="s">
        <v>970</v>
      </c>
      <c r="C165" s="15" t="s">
        <v>75</v>
      </c>
      <c r="D165" s="29" t="s">
        <v>73</v>
      </c>
      <c r="E165" s="43" t="s">
        <v>353</v>
      </c>
      <c r="F165" s="12">
        <v>1</v>
      </c>
      <c r="G165" s="12">
        <v>0</v>
      </c>
      <c r="H165" s="12">
        <f t="shared" si="7"/>
        <v>1</v>
      </c>
      <c r="I165" s="30">
        <v>0</v>
      </c>
      <c r="J165" s="30">
        <v>1</v>
      </c>
      <c r="K165" s="30">
        <v>0</v>
      </c>
      <c r="L165" s="31">
        <v>0</v>
      </c>
      <c r="M165" s="31">
        <v>0</v>
      </c>
      <c r="N165" s="31">
        <f t="shared" si="6"/>
        <v>1</v>
      </c>
      <c r="O165" s="16" t="s">
        <v>824</v>
      </c>
    </row>
    <row r="166" spans="1:15" s="2" customFormat="1" ht="12.75" x14ac:dyDescent="0.25">
      <c r="C166" s="7"/>
      <c r="D166" s="23"/>
      <c r="E166" s="23"/>
      <c r="F166" s="24"/>
      <c r="G166" s="24"/>
      <c r="H166" s="24"/>
      <c r="I166" s="7"/>
      <c r="J166" s="7"/>
      <c r="K166" s="7"/>
      <c r="L166" s="7"/>
      <c r="M166" s="7"/>
      <c r="N166" s="7"/>
      <c r="O166" s="8"/>
    </row>
    <row r="167" spans="1:15" s="2" customFormat="1" ht="12.75" x14ac:dyDescent="0.25">
      <c r="C167" s="7"/>
      <c r="D167" s="23"/>
      <c r="E167" s="81" t="s">
        <v>354</v>
      </c>
      <c r="F167" s="79">
        <f t="shared" ref="F167:M167" si="8">SUM(F6:F166)</f>
        <v>4041</v>
      </c>
      <c r="G167" s="79">
        <f t="shared" si="8"/>
        <v>1349</v>
      </c>
      <c r="H167" s="79">
        <f t="shared" si="8"/>
        <v>2692</v>
      </c>
      <c r="I167" s="79">
        <f t="shared" si="8"/>
        <v>1142</v>
      </c>
      <c r="J167" s="79">
        <f t="shared" si="8"/>
        <v>701</v>
      </c>
      <c r="K167" s="79">
        <f t="shared" si="8"/>
        <v>396</v>
      </c>
      <c r="L167" s="79">
        <f t="shared" si="8"/>
        <v>239</v>
      </c>
      <c r="M167" s="79">
        <f t="shared" si="8"/>
        <v>60</v>
      </c>
      <c r="N167" s="31">
        <f>SUM(I167:M167)</f>
        <v>2538</v>
      </c>
      <c r="O167" s="87"/>
    </row>
    <row r="168" spans="1:15" s="2" customFormat="1" ht="12.75" x14ac:dyDescent="0.25">
      <c r="C168" s="7"/>
      <c r="D168" s="23"/>
      <c r="E168" s="23"/>
      <c r="F168" s="24"/>
      <c r="G168" s="24"/>
      <c r="H168" s="24"/>
      <c r="I168" s="7"/>
      <c r="J168" s="7"/>
      <c r="K168" s="7"/>
      <c r="L168" s="7"/>
      <c r="M168" s="7"/>
      <c r="N168" s="7"/>
      <c r="O168" s="8"/>
    </row>
    <row r="169" spans="1:15" s="2" customFormat="1" ht="12.75" x14ac:dyDescent="0.25">
      <c r="A169" s="89" t="s">
        <v>355</v>
      </c>
      <c r="B169" s="89"/>
      <c r="C169" s="90"/>
      <c r="D169" s="91"/>
      <c r="E169" s="91"/>
      <c r="F169" s="92"/>
      <c r="G169" s="92"/>
      <c r="H169" s="92"/>
      <c r="I169" s="92"/>
      <c r="J169" s="92"/>
      <c r="K169" s="92"/>
      <c r="L169" s="92"/>
      <c r="M169" s="90"/>
      <c r="N169" s="90"/>
      <c r="O169" s="93"/>
    </row>
    <row r="170" spans="1:15" s="2" customFormat="1" ht="12.75" x14ac:dyDescent="0.25">
      <c r="A170" s="35"/>
      <c r="B170" s="38" t="s">
        <v>356</v>
      </c>
      <c r="C170" s="40" t="s">
        <v>357</v>
      </c>
      <c r="D170" s="29" t="s">
        <v>13</v>
      </c>
      <c r="E170" s="42" t="s">
        <v>358</v>
      </c>
      <c r="F170" s="33">
        <v>0</v>
      </c>
      <c r="G170" s="33">
        <v>0</v>
      </c>
      <c r="H170" s="12">
        <f t="shared" ref="H170:H232" si="9">SUM(F170-G170)</f>
        <v>0</v>
      </c>
      <c r="I170" s="34">
        <v>0</v>
      </c>
      <c r="J170" s="30">
        <v>0</v>
      </c>
      <c r="K170" s="34">
        <v>0</v>
      </c>
      <c r="L170" s="31">
        <v>0</v>
      </c>
      <c r="M170" s="31">
        <v>0</v>
      </c>
      <c r="N170" s="31">
        <f t="shared" ref="N170:N202" si="10">SUM(I170:M170)</f>
        <v>0</v>
      </c>
      <c r="O170" s="16" t="s">
        <v>767</v>
      </c>
    </row>
    <row r="171" spans="1:15" s="2" customFormat="1" ht="25.5" x14ac:dyDescent="0.25">
      <c r="A171" s="43"/>
      <c r="B171" s="43" t="s">
        <v>359</v>
      </c>
      <c r="C171" s="28" t="s">
        <v>357</v>
      </c>
      <c r="D171" s="35" t="s">
        <v>360</v>
      </c>
      <c r="E171" s="43" t="s">
        <v>361</v>
      </c>
      <c r="F171" s="12">
        <v>1</v>
      </c>
      <c r="G171" s="12">
        <v>0</v>
      </c>
      <c r="H171" s="12">
        <f t="shared" si="9"/>
        <v>1</v>
      </c>
      <c r="I171" s="28">
        <v>0</v>
      </c>
      <c r="J171" s="28">
        <v>1</v>
      </c>
      <c r="K171" s="28">
        <v>0</v>
      </c>
      <c r="L171" s="31">
        <v>0</v>
      </c>
      <c r="M171" s="31">
        <v>0</v>
      </c>
      <c r="N171" s="31">
        <f t="shared" si="10"/>
        <v>1</v>
      </c>
      <c r="O171" s="16"/>
    </row>
    <row r="172" spans="1:15" s="2" customFormat="1" ht="12.75" x14ac:dyDescent="0.25">
      <c r="A172" s="43"/>
      <c r="B172" s="43" t="s">
        <v>362</v>
      </c>
      <c r="C172" s="28" t="s">
        <v>357</v>
      </c>
      <c r="D172" s="35" t="s">
        <v>12</v>
      </c>
      <c r="E172" s="43" t="s">
        <v>363</v>
      </c>
      <c r="F172" s="12">
        <v>14</v>
      </c>
      <c r="G172" s="12">
        <v>0</v>
      </c>
      <c r="H172" s="12">
        <f t="shared" si="9"/>
        <v>14</v>
      </c>
      <c r="I172" s="28">
        <v>0</v>
      </c>
      <c r="J172" s="28">
        <v>0</v>
      </c>
      <c r="K172" s="28">
        <v>14</v>
      </c>
      <c r="L172" s="31">
        <v>0</v>
      </c>
      <c r="M172" s="31">
        <v>0</v>
      </c>
      <c r="N172" s="31">
        <f t="shared" si="10"/>
        <v>14</v>
      </c>
      <c r="O172" s="16" t="s">
        <v>826</v>
      </c>
    </row>
    <row r="173" spans="1:15" s="2" customFormat="1" ht="12.75" x14ac:dyDescent="0.25">
      <c r="A173" s="43"/>
      <c r="B173" s="43" t="s">
        <v>364</v>
      </c>
      <c r="C173" s="28" t="s">
        <v>357</v>
      </c>
      <c r="D173" s="35" t="s">
        <v>12</v>
      </c>
      <c r="E173" s="43" t="s">
        <v>365</v>
      </c>
      <c r="F173" s="12">
        <v>1</v>
      </c>
      <c r="G173" s="12">
        <v>0</v>
      </c>
      <c r="H173" s="12">
        <f t="shared" si="9"/>
        <v>1</v>
      </c>
      <c r="I173" s="28">
        <v>0</v>
      </c>
      <c r="J173" s="28">
        <v>0</v>
      </c>
      <c r="K173" s="28">
        <v>0</v>
      </c>
      <c r="L173" s="31">
        <v>1</v>
      </c>
      <c r="M173" s="31">
        <v>0</v>
      </c>
      <c r="N173" s="31">
        <f t="shared" si="10"/>
        <v>1</v>
      </c>
      <c r="O173" s="16" t="s">
        <v>827</v>
      </c>
    </row>
    <row r="174" spans="1:15" s="2" customFormat="1" ht="190.15" customHeight="1" x14ac:dyDescent="0.25">
      <c r="A174" s="35" t="s">
        <v>80</v>
      </c>
      <c r="B174" s="38" t="s">
        <v>366</v>
      </c>
      <c r="C174" s="12" t="s">
        <v>367</v>
      </c>
      <c r="D174" s="29" t="s">
        <v>13</v>
      </c>
      <c r="E174" s="43" t="s">
        <v>368</v>
      </c>
      <c r="F174" s="12">
        <v>162</v>
      </c>
      <c r="G174" s="12">
        <v>0</v>
      </c>
      <c r="H174" s="12">
        <f t="shared" si="9"/>
        <v>162</v>
      </c>
      <c r="I174" s="28">
        <v>0</v>
      </c>
      <c r="J174" s="28">
        <v>93</v>
      </c>
      <c r="K174" s="28">
        <v>0</v>
      </c>
      <c r="L174" s="31">
        <v>0</v>
      </c>
      <c r="M174" s="31">
        <v>0</v>
      </c>
      <c r="N174" s="31">
        <f t="shared" si="10"/>
        <v>93</v>
      </c>
      <c r="O174" s="16" t="s">
        <v>828</v>
      </c>
    </row>
    <row r="175" spans="1:15" s="2" customFormat="1" ht="30" customHeight="1" x14ac:dyDescent="0.25">
      <c r="A175" s="35"/>
      <c r="B175" s="38" t="s">
        <v>752</v>
      </c>
      <c r="C175" s="15" t="s">
        <v>357</v>
      </c>
      <c r="D175" s="29" t="s">
        <v>12</v>
      </c>
      <c r="E175" s="38" t="s">
        <v>753</v>
      </c>
      <c r="F175" s="12">
        <v>1</v>
      </c>
      <c r="G175" s="12">
        <v>0</v>
      </c>
      <c r="H175" s="12">
        <f t="shared" si="9"/>
        <v>1</v>
      </c>
      <c r="I175" s="28">
        <v>0</v>
      </c>
      <c r="J175" s="28">
        <v>0</v>
      </c>
      <c r="K175" s="28">
        <v>0</v>
      </c>
      <c r="L175" s="31">
        <v>1</v>
      </c>
      <c r="M175" s="31">
        <v>0</v>
      </c>
      <c r="N175" s="31">
        <f t="shared" si="10"/>
        <v>1</v>
      </c>
      <c r="O175" s="16"/>
    </row>
    <row r="176" spans="1:15" s="2" customFormat="1" ht="30" customHeight="1" x14ac:dyDescent="0.25">
      <c r="A176" s="35"/>
      <c r="B176" s="38" t="s">
        <v>909</v>
      </c>
      <c r="C176" s="15" t="s">
        <v>357</v>
      </c>
      <c r="D176" s="29" t="s">
        <v>12</v>
      </c>
      <c r="E176" s="38" t="s">
        <v>910</v>
      </c>
      <c r="F176" s="12">
        <v>1</v>
      </c>
      <c r="G176" s="12">
        <v>0</v>
      </c>
      <c r="H176" s="12">
        <f t="shared" si="9"/>
        <v>1</v>
      </c>
      <c r="I176" s="28">
        <v>0</v>
      </c>
      <c r="J176" s="28">
        <v>0</v>
      </c>
      <c r="K176" s="28">
        <v>0</v>
      </c>
      <c r="L176" s="31">
        <v>1</v>
      </c>
      <c r="M176" s="31">
        <v>0</v>
      </c>
      <c r="N176" s="31">
        <f t="shared" si="10"/>
        <v>1</v>
      </c>
      <c r="O176" s="16"/>
    </row>
    <row r="177" spans="1:15" s="23" customFormat="1" ht="25.5" x14ac:dyDescent="0.25">
      <c r="A177" s="43"/>
      <c r="B177" s="32" t="s">
        <v>369</v>
      </c>
      <c r="C177" s="15" t="s">
        <v>357</v>
      </c>
      <c r="D177" s="29" t="s">
        <v>12</v>
      </c>
      <c r="E177" s="38" t="s">
        <v>370</v>
      </c>
      <c r="F177" s="13">
        <v>2</v>
      </c>
      <c r="G177" s="13">
        <v>0</v>
      </c>
      <c r="H177" s="12">
        <f t="shared" si="9"/>
        <v>2</v>
      </c>
      <c r="I177" s="48">
        <v>0</v>
      </c>
      <c r="J177" s="30">
        <v>2</v>
      </c>
      <c r="K177" s="48">
        <v>0</v>
      </c>
      <c r="L177" s="31">
        <v>0</v>
      </c>
      <c r="M177" s="31">
        <v>0</v>
      </c>
      <c r="N177" s="31">
        <f t="shared" si="10"/>
        <v>2</v>
      </c>
      <c r="O177" s="16" t="s">
        <v>952</v>
      </c>
    </row>
    <row r="178" spans="1:15" s="23" customFormat="1" ht="12.75" x14ac:dyDescent="0.25">
      <c r="A178" s="43"/>
      <c r="B178" s="32" t="s">
        <v>371</v>
      </c>
      <c r="C178" s="15" t="s">
        <v>357</v>
      </c>
      <c r="D178" s="29" t="s">
        <v>12</v>
      </c>
      <c r="E178" s="38" t="s">
        <v>372</v>
      </c>
      <c r="F178" s="13">
        <v>1</v>
      </c>
      <c r="G178" s="13">
        <v>0</v>
      </c>
      <c r="H178" s="12">
        <f t="shared" si="9"/>
        <v>1</v>
      </c>
      <c r="I178" s="48">
        <v>0</v>
      </c>
      <c r="J178" s="30">
        <v>1</v>
      </c>
      <c r="K178" s="48">
        <v>0</v>
      </c>
      <c r="L178" s="31">
        <v>0</v>
      </c>
      <c r="M178" s="31">
        <v>0</v>
      </c>
      <c r="N178" s="31">
        <f t="shared" si="10"/>
        <v>1</v>
      </c>
      <c r="O178" s="16" t="s">
        <v>829</v>
      </c>
    </row>
    <row r="179" spans="1:15" s="23" customFormat="1" ht="38.25" x14ac:dyDescent="0.25">
      <c r="A179" s="43"/>
      <c r="B179" s="32" t="s">
        <v>373</v>
      </c>
      <c r="C179" s="15" t="s">
        <v>357</v>
      </c>
      <c r="D179" s="29" t="s">
        <v>12</v>
      </c>
      <c r="E179" s="38" t="s">
        <v>374</v>
      </c>
      <c r="F179" s="13">
        <v>-3</v>
      </c>
      <c r="G179" s="13">
        <v>0</v>
      </c>
      <c r="H179" s="12">
        <f t="shared" si="9"/>
        <v>-3</v>
      </c>
      <c r="I179" s="48">
        <v>0</v>
      </c>
      <c r="J179" s="30">
        <v>-3</v>
      </c>
      <c r="K179" s="48">
        <v>0</v>
      </c>
      <c r="L179" s="31">
        <v>0</v>
      </c>
      <c r="M179" s="31">
        <v>0</v>
      </c>
      <c r="N179" s="31">
        <f t="shared" si="10"/>
        <v>-3</v>
      </c>
      <c r="O179" s="16" t="s">
        <v>830</v>
      </c>
    </row>
    <row r="180" spans="1:15" s="23" customFormat="1" ht="25.5" x14ac:dyDescent="0.25">
      <c r="A180" s="43"/>
      <c r="B180" s="32" t="s">
        <v>375</v>
      </c>
      <c r="C180" s="15" t="s">
        <v>357</v>
      </c>
      <c r="D180" s="29" t="s">
        <v>12</v>
      </c>
      <c r="E180" s="38" t="s">
        <v>376</v>
      </c>
      <c r="F180" s="13">
        <v>4</v>
      </c>
      <c r="G180" s="13">
        <v>0</v>
      </c>
      <c r="H180" s="12">
        <f t="shared" si="9"/>
        <v>4</v>
      </c>
      <c r="I180" s="48">
        <v>4</v>
      </c>
      <c r="J180" s="30">
        <v>0</v>
      </c>
      <c r="K180" s="48">
        <v>0</v>
      </c>
      <c r="L180" s="31">
        <v>0</v>
      </c>
      <c r="M180" s="31">
        <v>0</v>
      </c>
      <c r="N180" s="31">
        <f t="shared" si="10"/>
        <v>4</v>
      </c>
      <c r="O180" s="16" t="s">
        <v>831</v>
      </c>
    </row>
    <row r="181" spans="1:15" s="23" customFormat="1" ht="38.25" x14ac:dyDescent="0.25">
      <c r="A181" s="43"/>
      <c r="B181" s="32" t="s">
        <v>377</v>
      </c>
      <c r="C181" s="15" t="s">
        <v>357</v>
      </c>
      <c r="D181" s="29" t="s">
        <v>12</v>
      </c>
      <c r="E181" s="38" t="s">
        <v>378</v>
      </c>
      <c r="F181" s="13">
        <v>1</v>
      </c>
      <c r="G181" s="13">
        <v>0</v>
      </c>
      <c r="H181" s="12">
        <f t="shared" si="9"/>
        <v>1</v>
      </c>
      <c r="I181" s="48">
        <v>0</v>
      </c>
      <c r="J181" s="30">
        <v>1</v>
      </c>
      <c r="K181" s="48">
        <v>0</v>
      </c>
      <c r="L181" s="31">
        <v>0</v>
      </c>
      <c r="M181" s="31">
        <v>0</v>
      </c>
      <c r="N181" s="31">
        <f t="shared" si="10"/>
        <v>1</v>
      </c>
      <c r="O181" s="16" t="s">
        <v>919</v>
      </c>
    </row>
    <row r="182" spans="1:15" s="23" customFormat="1" ht="25.5" x14ac:dyDescent="0.25">
      <c r="A182" s="43"/>
      <c r="B182" s="32" t="s">
        <v>379</v>
      </c>
      <c r="C182" s="15" t="s">
        <v>357</v>
      </c>
      <c r="D182" s="29" t="s">
        <v>12</v>
      </c>
      <c r="E182" s="38" t="s">
        <v>380</v>
      </c>
      <c r="F182" s="13">
        <v>8</v>
      </c>
      <c r="G182" s="13">
        <v>0</v>
      </c>
      <c r="H182" s="12">
        <f t="shared" si="9"/>
        <v>8</v>
      </c>
      <c r="I182" s="48">
        <v>0</v>
      </c>
      <c r="J182" s="30">
        <v>8</v>
      </c>
      <c r="K182" s="48">
        <v>0</v>
      </c>
      <c r="L182" s="31">
        <v>0</v>
      </c>
      <c r="M182" s="31">
        <v>0</v>
      </c>
      <c r="N182" s="31">
        <f t="shared" si="10"/>
        <v>8</v>
      </c>
      <c r="O182" s="16" t="s">
        <v>832</v>
      </c>
    </row>
    <row r="183" spans="1:15" s="23" customFormat="1" ht="25.5" x14ac:dyDescent="0.25">
      <c r="A183" s="43"/>
      <c r="B183" s="32" t="s">
        <v>381</v>
      </c>
      <c r="C183" s="15" t="s">
        <v>357</v>
      </c>
      <c r="D183" s="29" t="s">
        <v>12</v>
      </c>
      <c r="E183" s="38" t="s">
        <v>382</v>
      </c>
      <c r="F183" s="13">
        <v>2</v>
      </c>
      <c r="G183" s="13">
        <v>0</v>
      </c>
      <c r="H183" s="13">
        <f t="shared" si="9"/>
        <v>2</v>
      </c>
      <c r="I183" s="48">
        <v>0</v>
      </c>
      <c r="J183" s="30">
        <v>2</v>
      </c>
      <c r="K183" s="48">
        <v>0</v>
      </c>
      <c r="L183" s="31">
        <v>0</v>
      </c>
      <c r="M183" s="31">
        <v>0</v>
      </c>
      <c r="N183" s="31">
        <f t="shared" si="10"/>
        <v>2</v>
      </c>
      <c r="O183" s="16" t="s">
        <v>833</v>
      </c>
    </row>
    <row r="184" spans="1:15" s="23" customFormat="1" ht="25.5" x14ac:dyDescent="0.25">
      <c r="A184" s="43"/>
      <c r="B184" s="32" t="s">
        <v>383</v>
      </c>
      <c r="C184" s="15" t="s">
        <v>357</v>
      </c>
      <c r="D184" s="29" t="s">
        <v>12</v>
      </c>
      <c r="E184" s="38" t="s">
        <v>384</v>
      </c>
      <c r="F184" s="13">
        <v>4</v>
      </c>
      <c r="G184" s="13">
        <v>0</v>
      </c>
      <c r="H184" s="13">
        <f t="shared" si="9"/>
        <v>4</v>
      </c>
      <c r="I184" s="48">
        <v>0</v>
      </c>
      <c r="J184" s="30">
        <v>0</v>
      </c>
      <c r="K184" s="48">
        <v>4</v>
      </c>
      <c r="L184" s="31">
        <v>0</v>
      </c>
      <c r="M184" s="31">
        <v>0</v>
      </c>
      <c r="N184" s="31">
        <f t="shared" si="10"/>
        <v>4</v>
      </c>
      <c r="O184" s="16" t="s">
        <v>834</v>
      </c>
    </row>
    <row r="185" spans="1:15" s="23" customFormat="1" ht="25.5" x14ac:dyDescent="0.25">
      <c r="A185" s="43"/>
      <c r="B185" s="32" t="s">
        <v>385</v>
      </c>
      <c r="C185" s="15" t="s">
        <v>357</v>
      </c>
      <c r="D185" s="29" t="s">
        <v>12</v>
      </c>
      <c r="E185" s="38" t="s">
        <v>386</v>
      </c>
      <c r="F185" s="13">
        <v>7</v>
      </c>
      <c r="G185" s="13">
        <v>0</v>
      </c>
      <c r="H185" s="13">
        <f t="shared" si="9"/>
        <v>7</v>
      </c>
      <c r="I185" s="48">
        <v>0</v>
      </c>
      <c r="J185" s="30">
        <v>0</v>
      </c>
      <c r="K185" s="48">
        <v>7</v>
      </c>
      <c r="L185" s="31">
        <v>0</v>
      </c>
      <c r="M185" s="31">
        <v>0</v>
      </c>
      <c r="N185" s="31">
        <f t="shared" si="10"/>
        <v>7</v>
      </c>
      <c r="O185" s="16" t="s">
        <v>1081</v>
      </c>
    </row>
    <row r="186" spans="1:15" s="23" customFormat="1" ht="12.75" x14ac:dyDescent="0.25">
      <c r="A186" s="43"/>
      <c r="B186" s="32" t="s">
        <v>387</v>
      </c>
      <c r="C186" s="15" t="s">
        <v>357</v>
      </c>
      <c r="D186" s="29" t="s">
        <v>12</v>
      </c>
      <c r="E186" s="38" t="s">
        <v>388</v>
      </c>
      <c r="F186" s="13">
        <v>1</v>
      </c>
      <c r="G186" s="13">
        <v>0</v>
      </c>
      <c r="H186" s="13">
        <f t="shared" si="9"/>
        <v>1</v>
      </c>
      <c r="I186" s="48">
        <v>0</v>
      </c>
      <c r="J186" s="30">
        <v>0</v>
      </c>
      <c r="K186" s="48">
        <v>1</v>
      </c>
      <c r="L186" s="31">
        <v>0</v>
      </c>
      <c r="M186" s="31">
        <v>0</v>
      </c>
      <c r="N186" s="31">
        <f t="shared" si="10"/>
        <v>1</v>
      </c>
      <c r="O186" s="16" t="s">
        <v>835</v>
      </c>
    </row>
    <row r="187" spans="1:15" s="23" customFormat="1" ht="12.75" x14ac:dyDescent="0.25">
      <c r="A187" s="43"/>
      <c r="B187" s="32" t="s">
        <v>389</v>
      </c>
      <c r="C187" s="15" t="s">
        <v>357</v>
      </c>
      <c r="D187" s="29" t="s">
        <v>12</v>
      </c>
      <c r="E187" s="38" t="s">
        <v>390</v>
      </c>
      <c r="F187" s="13">
        <v>1</v>
      </c>
      <c r="G187" s="13">
        <v>0</v>
      </c>
      <c r="H187" s="13">
        <f t="shared" si="9"/>
        <v>1</v>
      </c>
      <c r="I187" s="28">
        <v>0</v>
      </c>
      <c r="J187" s="30">
        <v>1</v>
      </c>
      <c r="K187" s="48">
        <v>0</v>
      </c>
      <c r="L187" s="31">
        <v>0</v>
      </c>
      <c r="M187" s="31">
        <v>0</v>
      </c>
      <c r="N187" s="31">
        <f t="shared" si="10"/>
        <v>1</v>
      </c>
      <c r="O187" s="16" t="s">
        <v>836</v>
      </c>
    </row>
    <row r="188" spans="1:15" s="23" customFormat="1" ht="12.75" x14ac:dyDescent="0.25">
      <c r="A188" s="43"/>
      <c r="B188" s="32" t="s">
        <v>391</v>
      </c>
      <c r="C188" s="15" t="s">
        <v>357</v>
      </c>
      <c r="D188" s="29" t="s">
        <v>12</v>
      </c>
      <c r="E188" s="38" t="s">
        <v>392</v>
      </c>
      <c r="F188" s="13">
        <v>1</v>
      </c>
      <c r="G188" s="13">
        <v>0</v>
      </c>
      <c r="H188" s="13">
        <f t="shared" si="9"/>
        <v>1</v>
      </c>
      <c r="I188" s="28">
        <v>0</v>
      </c>
      <c r="J188" s="30">
        <v>0</v>
      </c>
      <c r="K188" s="48">
        <v>1</v>
      </c>
      <c r="L188" s="31">
        <v>0</v>
      </c>
      <c r="M188" s="31">
        <v>0</v>
      </c>
      <c r="N188" s="31">
        <f t="shared" si="10"/>
        <v>1</v>
      </c>
      <c r="O188" s="16"/>
    </row>
    <row r="189" spans="1:15" s="23" customFormat="1" ht="12.75" x14ac:dyDescent="0.25">
      <c r="A189" s="43"/>
      <c r="B189" s="46" t="s">
        <v>393</v>
      </c>
      <c r="C189" s="15" t="s">
        <v>357</v>
      </c>
      <c r="D189" s="29" t="s">
        <v>12</v>
      </c>
      <c r="E189" s="38" t="s">
        <v>394</v>
      </c>
      <c r="F189" s="13">
        <v>1</v>
      </c>
      <c r="G189" s="13">
        <v>0</v>
      </c>
      <c r="H189" s="13">
        <f t="shared" si="9"/>
        <v>1</v>
      </c>
      <c r="I189" s="28">
        <v>0</v>
      </c>
      <c r="J189" s="30">
        <v>1</v>
      </c>
      <c r="K189" s="48">
        <v>0</v>
      </c>
      <c r="L189" s="31">
        <v>0</v>
      </c>
      <c r="M189" s="31">
        <v>0</v>
      </c>
      <c r="N189" s="31">
        <f t="shared" si="10"/>
        <v>1</v>
      </c>
      <c r="O189" s="16" t="s">
        <v>930</v>
      </c>
    </row>
    <row r="190" spans="1:15" s="23" customFormat="1" ht="12.75" x14ac:dyDescent="0.25">
      <c r="A190" s="35"/>
      <c r="B190" s="38" t="s">
        <v>395</v>
      </c>
      <c r="C190" s="12" t="s">
        <v>357</v>
      </c>
      <c r="D190" s="29" t="s">
        <v>13</v>
      </c>
      <c r="E190" s="43" t="s">
        <v>396</v>
      </c>
      <c r="F190" s="12">
        <v>1</v>
      </c>
      <c r="G190" s="12">
        <v>0</v>
      </c>
      <c r="H190" s="12">
        <f t="shared" si="9"/>
        <v>1</v>
      </c>
      <c r="I190" s="48">
        <v>0</v>
      </c>
      <c r="J190" s="28">
        <v>1</v>
      </c>
      <c r="K190" s="48">
        <v>0</v>
      </c>
      <c r="L190" s="31">
        <v>0</v>
      </c>
      <c r="M190" s="31">
        <v>0</v>
      </c>
      <c r="N190" s="31">
        <f t="shared" si="10"/>
        <v>1</v>
      </c>
      <c r="O190" s="16" t="s">
        <v>931</v>
      </c>
    </row>
    <row r="191" spans="1:15" s="23" customFormat="1" ht="25.5" x14ac:dyDescent="0.25">
      <c r="A191" s="35"/>
      <c r="B191" s="38" t="s">
        <v>397</v>
      </c>
      <c r="C191" s="15" t="s">
        <v>398</v>
      </c>
      <c r="D191" s="29" t="s">
        <v>13</v>
      </c>
      <c r="E191" s="43" t="s">
        <v>399</v>
      </c>
      <c r="F191" s="12">
        <v>1</v>
      </c>
      <c r="G191" s="12">
        <v>0</v>
      </c>
      <c r="H191" s="12">
        <f t="shared" si="9"/>
        <v>1</v>
      </c>
      <c r="I191" s="48">
        <v>0</v>
      </c>
      <c r="J191" s="28">
        <v>1</v>
      </c>
      <c r="K191" s="48">
        <v>0</v>
      </c>
      <c r="L191" s="31">
        <v>0</v>
      </c>
      <c r="M191" s="31">
        <v>0</v>
      </c>
      <c r="N191" s="31">
        <f t="shared" si="10"/>
        <v>1</v>
      </c>
      <c r="O191" s="16" t="s">
        <v>837</v>
      </c>
    </row>
    <row r="192" spans="1:15" s="23" customFormat="1" ht="55.15" customHeight="1" x14ac:dyDescent="0.25">
      <c r="A192" s="43"/>
      <c r="B192" s="32" t="s">
        <v>400</v>
      </c>
      <c r="C192" s="12" t="s">
        <v>367</v>
      </c>
      <c r="D192" s="29" t="s">
        <v>17</v>
      </c>
      <c r="E192" s="38" t="s">
        <v>401</v>
      </c>
      <c r="F192" s="13">
        <v>5</v>
      </c>
      <c r="G192" s="13">
        <v>0</v>
      </c>
      <c r="H192" s="13">
        <f t="shared" si="9"/>
        <v>5</v>
      </c>
      <c r="I192" s="48">
        <v>0</v>
      </c>
      <c r="J192" s="28">
        <v>5</v>
      </c>
      <c r="K192" s="48">
        <v>0</v>
      </c>
      <c r="L192" s="31">
        <v>0</v>
      </c>
      <c r="M192" s="31">
        <v>0</v>
      </c>
      <c r="N192" s="31">
        <f t="shared" si="10"/>
        <v>5</v>
      </c>
      <c r="O192" s="16" t="s">
        <v>929</v>
      </c>
    </row>
    <row r="193" spans="1:19" s="2" customFormat="1" ht="38.25" x14ac:dyDescent="0.25">
      <c r="A193" s="35"/>
      <c r="B193" s="32" t="s">
        <v>402</v>
      </c>
      <c r="C193" s="40" t="s">
        <v>357</v>
      </c>
      <c r="D193" s="29" t="s">
        <v>18</v>
      </c>
      <c r="E193" s="16" t="s">
        <v>403</v>
      </c>
      <c r="F193" s="12">
        <v>1</v>
      </c>
      <c r="G193" s="12">
        <v>0</v>
      </c>
      <c r="H193" s="12">
        <f t="shared" si="9"/>
        <v>1</v>
      </c>
      <c r="I193" s="30">
        <v>0</v>
      </c>
      <c r="J193" s="30">
        <v>0</v>
      </c>
      <c r="K193" s="30">
        <v>0</v>
      </c>
      <c r="L193" s="31">
        <v>1</v>
      </c>
      <c r="M193" s="31">
        <v>0</v>
      </c>
      <c r="N193" s="31">
        <f t="shared" si="10"/>
        <v>1</v>
      </c>
      <c r="O193" s="16" t="s">
        <v>932</v>
      </c>
    </row>
    <row r="194" spans="1:19" s="2" customFormat="1" ht="25.5" x14ac:dyDescent="0.25">
      <c r="A194" s="35"/>
      <c r="B194" s="32" t="s">
        <v>404</v>
      </c>
      <c r="C194" s="15" t="s">
        <v>398</v>
      </c>
      <c r="D194" s="29" t="s">
        <v>18</v>
      </c>
      <c r="E194" s="16" t="s">
        <v>405</v>
      </c>
      <c r="F194" s="12">
        <v>1</v>
      </c>
      <c r="G194" s="12">
        <v>0</v>
      </c>
      <c r="H194" s="12">
        <f t="shared" si="9"/>
        <v>1</v>
      </c>
      <c r="I194" s="30">
        <v>0</v>
      </c>
      <c r="J194" s="30">
        <v>0</v>
      </c>
      <c r="K194" s="30">
        <v>1</v>
      </c>
      <c r="L194" s="31">
        <v>0</v>
      </c>
      <c r="M194" s="31">
        <v>0</v>
      </c>
      <c r="N194" s="31">
        <f t="shared" si="10"/>
        <v>1</v>
      </c>
      <c r="O194" s="16" t="s">
        <v>838</v>
      </c>
    </row>
    <row r="195" spans="1:19" s="2" customFormat="1" ht="25.5" x14ac:dyDescent="0.25">
      <c r="A195" s="35"/>
      <c r="B195" s="32" t="s">
        <v>406</v>
      </c>
      <c r="C195" s="15" t="s">
        <v>398</v>
      </c>
      <c r="D195" s="29" t="s">
        <v>18</v>
      </c>
      <c r="E195" s="16" t="s">
        <v>407</v>
      </c>
      <c r="F195" s="12">
        <v>1</v>
      </c>
      <c r="G195" s="12">
        <v>0</v>
      </c>
      <c r="H195" s="12">
        <f t="shared" si="9"/>
        <v>1</v>
      </c>
      <c r="I195" s="30">
        <v>0</v>
      </c>
      <c r="J195" s="30">
        <v>0</v>
      </c>
      <c r="K195" s="30">
        <v>1</v>
      </c>
      <c r="L195" s="31">
        <v>0</v>
      </c>
      <c r="M195" s="31">
        <v>0</v>
      </c>
      <c r="N195" s="31">
        <f t="shared" si="10"/>
        <v>1</v>
      </c>
      <c r="O195" s="16" t="s">
        <v>838</v>
      </c>
    </row>
    <row r="196" spans="1:19" s="2" customFormat="1" ht="51" x14ac:dyDescent="0.25">
      <c r="A196" s="35"/>
      <c r="B196" s="32" t="s">
        <v>408</v>
      </c>
      <c r="C196" s="15" t="s">
        <v>367</v>
      </c>
      <c r="D196" s="29" t="s">
        <v>18</v>
      </c>
      <c r="E196" s="36" t="s">
        <v>409</v>
      </c>
      <c r="F196" s="13">
        <v>9</v>
      </c>
      <c r="G196" s="13">
        <v>0</v>
      </c>
      <c r="H196" s="13">
        <f t="shared" si="9"/>
        <v>9</v>
      </c>
      <c r="I196" s="28">
        <v>0</v>
      </c>
      <c r="J196" s="28">
        <v>0</v>
      </c>
      <c r="K196" s="30">
        <v>9</v>
      </c>
      <c r="L196" s="31">
        <v>0</v>
      </c>
      <c r="M196" s="31">
        <v>0</v>
      </c>
      <c r="N196" s="31">
        <f t="shared" si="10"/>
        <v>9</v>
      </c>
      <c r="O196" s="16" t="s">
        <v>911</v>
      </c>
    </row>
    <row r="197" spans="1:19" s="2" customFormat="1" ht="25.5" x14ac:dyDescent="0.25">
      <c r="A197" s="35"/>
      <c r="B197" s="32" t="s">
        <v>410</v>
      </c>
      <c r="C197" s="40" t="s">
        <v>357</v>
      </c>
      <c r="D197" s="29" t="s">
        <v>19</v>
      </c>
      <c r="E197" s="36" t="s">
        <v>411</v>
      </c>
      <c r="F197" s="13">
        <v>1</v>
      </c>
      <c r="G197" s="13">
        <v>0</v>
      </c>
      <c r="H197" s="13">
        <f t="shared" si="9"/>
        <v>1</v>
      </c>
      <c r="I197" s="28">
        <v>0</v>
      </c>
      <c r="J197" s="28">
        <v>0</v>
      </c>
      <c r="K197" s="30">
        <v>1</v>
      </c>
      <c r="L197" s="31">
        <v>0</v>
      </c>
      <c r="M197" s="31">
        <v>0</v>
      </c>
      <c r="N197" s="31">
        <f t="shared" si="10"/>
        <v>1</v>
      </c>
      <c r="O197" s="16" t="s">
        <v>412</v>
      </c>
    </row>
    <row r="198" spans="1:19" s="2" customFormat="1" ht="63.75" x14ac:dyDescent="0.25">
      <c r="A198" s="35"/>
      <c r="B198" s="38" t="s">
        <v>413</v>
      </c>
      <c r="C198" s="40" t="s">
        <v>357</v>
      </c>
      <c r="D198" s="29" t="s">
        <v>20</v>
      </c>
      <c r="E198" s="38" t="s">
        <v>414</v>
      </c>
      <c r="F198" s="12">
        <v>0</v>
      </c>
      <c r="G198" s="12">
        <v>0</v>
      </c>
      <c r="H198" s="12">
        <f t="shared" si="9"/>
        <v>0</v>
      </c>
      <c r="I198" s="30">
        <v>0</v>
      </c>
      <c r="J198" s="30">
        <v>0</v>
      </c>
      <c r="K198" s="30">
        <v>0</v>
      </c>
      <c r="L198" s="31">
        <v>0</v>
      </c>
      <c r="M198" s="31">
        <v>0</v>
      </c>
      <c r="N198" s="31">
        <f t="shared" si="10"/>
        <v>0</v>
      </c>
      <c r="O198" s="16" t="s">
        <v>839</v>
      </c>
    </row>
    <row r="199" spans="1:19" s="2" customFormat="1" ht="25.5" x14ac:dyDescent="0.25">
      <c r="A199" s="35"/>
      <c r="B199" s="32" t="s">
        <v>415</v>
      </c>
      <c r="C199" s="15" t="s">
        <v>398</v>
      </c>
      <c r="D199" s="29" t="s">
        <v>20</v>
      </c>
      <c r="E199" s="43" t="s">
        <v>416</v>
      </c>
      <c r="F199" s="63">
        <v>3</v>
      </c>
      <c r="G199" s="63">
        <v>0</v>
      </c>
      <c r="H199" s="63">
        <f t="shared" si="9"/>
        <v>3</v>
      </c>
      <c r="I199" s="34">
        <v>0</v>
      </c>
      <c r="J199" s="30">
        <v>3</v>
      </c>
      <c r="K199" s="34">
        <v>0</v>
      </c>
      <c r="L199" s="31">
        <v>0</v>
      </c>
      <c r="M199" s="31">
        <v>0</v>
      </c>
      <c r="N199" s="31">
        <f t="shared" si="10"/>
        <v>3</v>
      </c>
      <c r="O199" s="16"/>
    </row>
    <row r="200" spans="1:19" s="2" customFormat="1" ht="25.5" x14ac:dyDescent="0.25">
      <c r="A200" s="35"/>
      <c r="B200" s="38" t="s">
        <v>417</v>
      </c>
      <c r="C200" s="40" t="s">
        <v>357</v>
      </c>
      <c r="D200" s="29" t="s">
        <v>20</v>
      </c>
      <c r="E200" s="38" t="s">
        <v>418</v>
      </c>
      <c r="F200" s="12">
        <v>1</v>
      </c>
      <c r="G200" s="12">
        <v>0</v>
      </c>
      <c r="H200" s="12">
        <f t="shared" si="9"/>
        <v>1</v>
      </c>
      <c r="I200" s="30">
        <v>0</v>
      </c>
      <c r="J200" s="30">
        <v>1</v>
      </c>
      <c r="K200" s="30">
        <v>0</v>
      </c>
      <c r="L200" s="31">
        <v>0</v>
      </c>
      <c r="M200" s="31">
        <v>0</v>
      </c>
      <c r="N200" s="31">
        <f t="shared" si="10"/>
        <v>1</v>
      </c>
      <c r="O200" s="16" t="s">
        <v>840</v>
      </c>
    </row>
    <row r="201" spans="1:19" s="2" customFormat="1" ht="12.75" x14ac:dyDescent="0.25">
      <c r="A201" s="35"/>
      <c r="B201" s="32" t="s">
        <v>419</v>
      </c>
      <c r="C201" s="15" t="s">
        <v>357</v>
      </c>
      <c r="D201" s="29" t="s">
        <v>20</v>
      </c>
      <c r="E201" s="35" t="s">
        <v>420</v>
      </c>
      <c r="F201" s="28">
        <v>1</v>
      </c>
      <c r="G201" s="28">
        <v>0</v>
      </c>
      <c r="H201" s="28">
        <f t="shared" si="9"/>
        <v>1</v>
      </c>
      <c r="I201" s="30">
        <v>0</v>
      </c>
      <c r="J201" s="30">
        <v>0</v>
      </c>
      <c r="K201" s="30">
        <v>0</v>
      </c>
      <c r="L201" s="31">
        <v>1</v>
      </c>
      <c r="M201" s="31">
        <v>0</v>
      </c>
      <c r="N201" s="31">
        <f t="shared" si="10"/>
        <v>1</v>
      </c>
      <c r="O201" s="16" t="s">
        <v>841</v>
      </c>
    </row>
    <row r="202" spans="1:19" s="2" customFormat="1" ht="25.5" x14ac:dyDescent="0.25">
      <c r="A202" s="35"/>
      <c r="B202" s="32" t="s">
        <v>421</v>
      </c>
      <c r="C202" s="15" t="s">
        <v>357</v>
      </c>
      <c r="D202" s="29" t="s">
        <v>20</v>
      </c>
      <c r="E202" s="43" t="s">
        <v>422</v>
      </c>
      <c r="F202" s="28">
        <v>1</v>
      </c>
      <c r="G202" s="28">
        <v>0</v>
      </c>
      <c r="H202" s="28">
        <f t="shared" si="9"/>
        <v>1</v>
      </c>
      <c r="I202" s="30">
        <v>0</v>
      </c>
      <c r="J202" s="30">
        <v>0</v>
      </c>
      <c r="K202" s="30">
        <v>1</v>
      </c>
      <c r="L202" s="31">
        <v>0</v>
      </c>
      <c r="M202" s="31">
        <v>0</v>
      </c>
      <c r="N202" s="31">
        <f t="shared" si="10"/>
        <v>1</v>
      </c>
      <c r="O202" s="16" t="s">
        <v>802</v>
      </c>
    </row>
    <row r="203" spans="1:19" s="2" customFormat="1" ht="38.25" x14ac:dyDescent="0.25">
      <c r="A203" s="35"/>
      <c r="B203" s="38" t="s">
        <v>423</v>
      </c>
      <c r="C203" s="15" t="s">
        <v>367</v>
      </c>
      <c r="D203" s="29" t="s">
        <v>20</v>
      </c>
      <c r="E203" s="38" t="s">
        <v>424</v>
      </c>
      <c r="F203" s="13">
        <v>0</v>
      </c>
      <c r="G203" s="13">
        <v>0</v>
      </c>
      <c r="H203" s="13">
        <f t="shared" si="9"/>
        <v>0</v>
      </c>
      <c r="I203" s="30">
        <v>0</v>
      </c>
      <c r="J203" s="30">
        <v>0</v>
      </c>
      <c r="K203" s="30">
        <v>0</v>
      </c>
      <c r="L203" s="31">
        <v>0</v>
      </c>
      <c r="M203" s="31">
        <v>0</v>
      </c>
      <c r="N203" s="31">
        <f t="shared" ref="N203:N232" si="11">SUM(I203:M203)</f>
        <v>0</v>
      </c>
      <c r="O203" s="16" t="s">
        <v>842</v>
      </c>
    </row>
    <row r="204" spans="1:19" s="2" customFormat="1" ht="12.75" x14ac:dyDescent="0.25">
      <c r="A204" s="35"/>
      <c r="B204" s="38" t="s">
        <v>425</v>
      </c>
      <c r="C204" s="15" t="s">
        <v>357</v>
      </c>
      <c r="D204" s="29" t="s">
        <v>21</v>
      </c>
      <c r="E204" s="43" t="s">
        <v>426</v>
      </c>
      <c r="F204" s="12">
        <v>1</v>
      </c>
      <c r="G204" s="12">
        <v>0</v>
      </c>
      <c r="H204" s="13">
        <f t="shared" si="9"/>
        <v>1</v>
      </c>
      <c r="I204" s="30">
        <v>0</v>
      </c>
      <c r="J204" s="30">
        <v>0</v>
      </c>
      <c r="K204" s="30">
        <v>0</v>
      </c>
      <c r="L204" s="31">
        <v>1</v>
      </c>
      <c r="M204" s="31">
        <v>0</v>
      </c>
      <c r="N204" s="31">
        <f t="shared" si="11"/>
        <v>1</v>
      </c>
      <c r="O204" s="16" t="s">
        <v>802</v>
      </c>
    </row>
    <row r="205" spans="1:19" s="2" customFormat="1" ht="25.5" x14ac:dyDescent="0.25">
      <c r="A205" s="35"/>
      <c r="B205" s="75" t="s">
        <v>427</v>
      </c>
      <c r="C205" s="15" t="s">
        <v>398</v>
      </c>
      <c r="D205" s="29" t="s">
        <v>23</v>
      </c>
      <c r="E205" s="43" t="s">
        <v>428</v>
      </c>
      <c r="F205" s="12">
        <v>1</v>
      </c>
      <c r="G205" s="12">
        <v>0</v>
      </c>
      <c r="H205" s="13">
        <f t="shared" si="9"/>
        <v>1</v>
      </c>
      <c r="I205" s="30">
        <v>0</v>
      </c>
      <c r="J205" s="30">
        <v>1</v>
      </c>
      <c r="K205" s="30">
        <v>0</v>
      </c>
      <c r="L205" s="31">
        <v>0</v>
      </c>
      <c r="M205" s="31">
        <v>0</v>
      </c>
      <c r="N205" s="31">
        <f t="shared" si="11"/>
        <v>1</v>
      </c>
      <c r="O205" s="60" t="s">
        <v>843</v>
      </c>
      <c r="P205" s="23"/>
    </row>
    <row r="206" spans="1:19" s="2" customFormat="1" ht="12.75" x14ac:dyDescent="0.25">
      <c r="A206" s="35"/>
      <c r="B206" s="75" t="s">
        <v>429</v>
      </c>
      <c r="C206" s="59" t="s">
        <v>357</v>
      </c>
      <c r="D206" s="29" t="s">
        <v>22</v>
      </c>
      <c r="E206" s="43" t="s">
        <v>430</v>
      </c>
      <c r="F206" s="12">
        <v>1</v>
      </c>
      <c r="G206" s="12">
        <v>0</v>
      </c>
      <c r="H206" s="13">
        <f t="shared" si="9"/>
        <v>1</v>
      </c>
      <c r="I206" s="30">
        <v>0</v>
      </c>
      <c r="J206" s="30">
        <v>1</v>
      </c>
      <c r="K206" s="30">
        <v>0</v>
      </c>
      <c r="L206" s="31">
        <v>0</v>
      </c>
      <c r="M206" s="31">
        <v>0</v>
      </c>
      <c r="N206" s="31">
        <f t="shared" si="11"/>
        <v>1</v>
      </c>
      <c r="O206" s="60" t="s">
        <v>844</v>
      </c>
      <c r="P206" s="23"/>
    </row>
    <row r="207" spans="1:19" s="2" customFormat="1" ht="63.75" x14ac:dyDescent="0.25">
      <c r="A207" s="29"/>
      <c r="B207" s="32" t="s">
        <v>431</v>
      </c>
      <c r="C207" s="12" t="s">
        <v>367</v>
      </c>
      <c r="D207" s="29" t="s">
        <v>23</v>
      </c>
      <c r="E207" s="43" t="s">
        <v>432</v>
      </c>
      <c r="F207" s="12">
        <v>5</v>
      </c>
      <c r="G207" s="12">
        <v>0</v>
      </c>
      <c r="H207" s="13">
        <f t="shared" si="9"/>
        <v>5</v>
      </c>
      <c r="I207" s="28">
        <v>0</v>
      </c>
      <c r="J207" s="28">
        <v>5</v>
      </c>
      <c r="K207" s="30">
        <v>0</v>
      </c>
      <c r="L207" s="31">
        <v>0</v>
      </c>
      <c r="M207" s="31">
        <v>0</v>
      </c>
      <c r="N207" s="31">
        <f t="shared" si="11"/>
        <v>5</v>
      </c>
      <c r="O207" s="16" t="s">
        <v>1082</v>
      </c>
      <c r="S207" s="2">
        <f>SUM(S320:S327)</f>
        <v>0</v>
      </c>
    </row>
    <row r="208" spans="1:19" s="2" customFormat="1" ht="12.75" x14ac:dyDescent="0.25">
      <c r="A208" s="29"/>
      <c r="B208" s="32" t="s">
        <v>433</v>
      </c>
      <c r="C208" s="63" t="s">
        <v>357</v>
      </c>
      <c r="D208" s="29" t="s">
        <v>22</v>
      </c>
      <c r="E208" s="43" t="s">
        <v>434</v>
      </c>
      <c r="F208" s="12">
        <v>1</v>
      </c>
      <c r="G208" s="12">
        <v>0</v>
      </c>
      <c r="H208" s="13">
        <f t="shared" si="9"/>
        <v>1</v>
      </c>
      <c r="I208" s="28">
        <v>0</v>
      </c>
      <c r="J208" s="28">
        <v>0</v>
      </c>
      <c r="K208" s="30">
        <v>0</v>
      </c>
      <c r="L208" s="31">
        <v>1</v>
      </c>
      <c r="M208" s="31">
        <v>0</v>
      </c>
      <c r="N208" s="31">
        <f t="shared" si="11"/>
        <v>1</v>
      </c>
      <c r="O208" s="16"/>
    </row>
    <row r="209" spans="1:16" s="2" customFormat="1" ht="38.25" x14ac:dyDescent="0.25">
      <c r="A209" s="29"/>
      <c r="B209" s="32" t="s">
        <v>435</v>
      </c>
      <c r="C209" s="59" t="s">
        <v>357</v>
      </c>
      <c r="D209" s="29" t="s">
        <v>24</v>
      </c>
      <c r="E209" s="43" t="s">
        <v>436</v>
      </c>
      <c r="F209" s="12">
        <v>1</v>
      </c>
      <c r="G209" s="12">
        <v>0</v>
      </c>
      <c r="H209" s="13">
        <f t="shared" si="9"/>
        <v>1</v>
      </c>
      <c r="I209" s="28">
        <v>-1</v>
      </c>
      <c r="J209" s="28">
        <v>0</v>
      </c>
      <c r="K209" s="30">
        <v>2</v>
      </c>
      <c r="L209" s="31">
        <v>0</v>
      </c>
      <c r="M209" s="31">
        <v>0</v>
      </c>
      <c r="N209" s="31">
        <f t="shared" si="11"/>
        <v>1</v>
      </c>
      <c r="O209" s="16" t="s">
        <v>953</v>
      </c>
    </row>
    <row r="210" spans="1:16" s="2" customFormat="1" ht="51" x14ac:dyDescent="0.25">
      <c r="A210" s="29"/>
      <c r="B210" s="32" t="s">
        <v>437</v>
      </c>
      <c r="C210" s="15" t="s">
        <v>438</v>
      </c>
      <c r="D210" s="29" t="s">
        <v>25</v>
      </c>
      <c r="E210" s="43" t="s">
        <v>439</v>
      </c>
      <c r="F210" s="12">
        <v>1</v>
      </c>
      <c r="G210" s="12">
        <v>0</v>
      </c>
      <c r="H210" s="13">
        <f t="shared" si="9"/>
        <v>1</v>
      </c>
      <c r="I210" s="28">
        <v>1</v>
      </c>
      <c r="J210" s="28">
        <v>0</v>
      </c>
      <c r="K210" s="30">
        <v>0</v>
      </c>
      <c r="L210" s="31">
        <v>0</v>
      </c>
      <c r="M210" s="31">
        <v>0</v>
      </c>
      <c r="N210" s="31">
        <f t="shared" si="11"/>
        <v>1</v>
      </c>
      <c r="O210" s="16" t="s">
        <v>845</v>
      </c>
    </row>
    <row r="211" spans="1:16" s="2" customFormat="1" ht="38.25" x14ac:dyDescent="0.25">
      <c r="A211" s="29"/>
      <c r="B211" s="32" t="s">
        <v>440</v>
      </c>
      <c r="C211" s="11" t="s">
        <v>357</v>
      </c>
      <c r="D211" s="29" t="s">
        <v>25</v>
      </c>
      <c r="E211" s="43" t="s">
        <v>441</v>
      </c>
      <c r="F211" s="12">
        <v>0</v>
      </c>
      <c r="G211" s="12">
        <v>0</v>
      </c>
      <c r="H211" s="12">
        <f t="shared" si="9"/>
        <v>0</v>
      </c>
      <c r="I211" s="28">
        <v>0</v>
      </c>
      <c r="J211" s="28">
        <v>0</v>
      </c>
      <c r="K211" s="30">
        <v>0</v>
      </c>
      <c r="L211" s="31">
        <v>0</v>
      </c>
      <c r="M211" s="31">
        <v>0</v>
      </c>
      <c r="N211" s="31">
        <f t="shared" si="11"/>
        <v>0</v>
      </c>
      <c r="O211" s="16" t="s">
        <v>846</v>
      </c>
    </row>
    <row r="212" spans="1:16" s="2" customFormat="1" ht="38.25" x14ac:dyDescent="0.25">
      <c r="A212" s="29"/>
      <c r="B212" s="32" t="s">
        <v>442</v>
      </c>
      <c r="C212" s="11" t="s">
        <v>357</v>
      </c>
      <c r="D212" s="29" t="s">
        <v>25</v>
      </c>
      <c r="E212" s="43" t="s">
        <v>443</v>
      </c>
      <c r="F212" s="12">
        <v>1</v>
      </c>
      <c r="G212" s="12">
        <v>0</v>
      </c>
      <c r="H212" s="12">
        <f t="shared" si="9"/>
        <v>1</v>
      </c>
      <c r="I212" s="28">
        <v>0</v>
      </c>
      <c r="J212" s="28">
        <v>0</v>
      </c>
      <c r="K212" s="30">
        <v>0</v>
      </c>
      <c r="L212" s="31">
        <v>1</v>
      </c>
      <c r="M212" s="31">
        <v>0</v>
      </c>
      <c r="N212" s="31">
        <f t="shared" si="11"/>
        <v>1</v>
      </c>
      <c r="O212" s="16" t="s">
        <v>847</v>
      </c>
    </row>
    <row r="213" spans="1:16" s="2" customFormat="1" ht="38.25" x14ac:dyDescent="0.25">
      <c r="A213" s="29"/>
      <c r="B213" s="32" t="s">
        <v>444</v>
      </c>
      <c r="C213" s="11" t="s">
        <v>357</v>
      </c>
      <c r="D213" s="29" t="s">
        <v>25</v>
      </c>
      <c r="E213" s="43" t="s">
        <v>445</v>
      </c>
      <c r="F213" s="12">
        <v>20</v>
      </c>
      <c r="G213" s="12">
        <v>0</v>
      </c>
      <c r="H213" s="12">
        <f t="shared" si="9"/>
        <v>20</v>
      </c>
      <c r="I213" s="28">
        <v>0</v>
      </c>
      <c r="J213" s="28">
        <v>0</v>
      </c>
      <c r="K213" s="30">
        <v>0</v>
      </c>
      <c r="L213" s="31">
        <v>0</v>
      </c>
      <c r="M213" s="31">
        <v>20</v>
      </c>
      <c r="N213" s="31">
        <f t="shared" si="11"/>
        <v>20</v>
      </c>
      <c r="O213" s="16"/>
    </row>
    <row r="214" spans="1:16" s="2" customFormat="1" ht="63.75" x14ac:dyDescent="0.25">
      <c r="A214" s="29"/>
      <c r="B214" s="32" t="s">
        <v>446</v>
      </c>
      <c r="C214" s="11" t="s">
        <v>357</v>
      </c>
      <c r="D214" s="29" t="s">
        <v>25</v>
      </c>
      <c r="E214" s="43" t="s">
        <v>447</v>
      </c>
      <c r="F214" s="12">
        <v>0</v>
      </c>
      <c r="G214" s="12">
        <v>0</v>
      </c>
      <c r="H214" s="12">
        <f t="shared" si="9"/>
        <v>0</v>
      </c>
      <c r="I214" s="28">
        <v>0</v>
      </c>
      <c r="J214" s="28">
        <v>0</v>
      </c>
      <c r="K214" s="30">
        <v>0</v>
      </c>
      <c r="L214" s="31">
        <v>0</v>
      </c>
      <c r="M214" s="31">
        <v>0</v>
      </c>
      <c r="N214" s="31">
        <f t="shared" si="11"/>
        <v>0</v>
      </c>
      <c r="O214" s="16" t="s">
        <v>848</v>
      </c>
    </row>
    <row r="215" spans="1:16" s="2" customFormat="1" ht="25.5" x14ac:dyDescent="0.25">
      <c r="A215" s="35"/>
      <c r="B215" s="75" t="s">
        <v>448</v>
      </c>
      <c r="C215" s="59" t="s">
        <v>357</v>
      </c>
      <c r="D215" s="29" t="s">
        <v>157</v>
      </c>
      <c r="E215" s="29" t="s">
        <v>449</v>
      </c>
      <c r="F215" s="15">
        <v>1</v>
      </c>
      <c r="G215" s="15">
        <v>0</v>
      </c>
      <c r="H215" s="15">
        <f t="shared" si="9"/>
        <v>1</v>
      </c>
      <c r="I215" s="30">
        <v>0</v>
      </c>
      <c r="J215" s="30">
        <v>1</v>
      </c>
      <c r="K215" s="30">
        <v>0</v>
      </c>
      <c r="L215" s="31">
        <v>0</v>
      </c>
      <c r="M215" s="31">
        <v>0</v>
      </c>
      <c r="N215" s="31">
        <f t="shared" si="11"/>
        <v>1</v>
      </c>
      <c r="O215" s="16" t="s">
        <v>928</v>
      </c>
      <c r="P215" s="23"/>
    </row>
    <row r="216" spans="1:16" s="2" customFormat="1" ht="38.25" x14ac:dyDescent="0.25">
      <c r="A216" s="43"/>
      <c r="B216" s="36" t="s">
        <v>450</v>
      </c>
      <c r="C216" s="12" t="s">
        <v>367</v>
      </c>
      <c r="D216" s="29" t="s">
        <v>26</v>
      </c>
      <c r="E216" s="36" t="s">
        <v>451</v>
      </c>
      <c r="F216" s="13">
        <v>5</v>
      </c>
      <c r="G216" s="13">
        <v>0</v>
      </c>
      <c r="H216" s="13">
        <f t="shared" si="9"/>
        <v>5</v>
      </c>
      <c r="I216" s="28">
        <v>0</v>
      </c>
      <c r="J216" s="28">
        <v>5</v>
      </c>
      <c r="K216" s="30">
        <v>0</v>
      </c>
      <c r="L216" s="31">
        <v>0</v>
      </c>
      <c r="M216" s="31">
        <v>0</v>
      </c>
      <c r="N216" s="31">
        <f t="shared" si="11"/>
        <v>5</v>
      </c>
      <c r="O216" s="57" t="s">
        <v>849</v>
      </c>
    </row>
    <row r="217" spans="1:16" s="2" customFormat="1" ht="12.75" x14ac:dyDescent="0.25">
      <c r="A217" s="43"/>
      <c r="B217" s="36" t="s">
        <v>452</v>
      </c>
      <c r="C217" s="12" t="s">
        <v>357</v>
      </c>
      <c r="D217" s="29" t="s">
        <v>26</v>
      </c>
      <c r="E217" s="36" t="s">
        <v>453</v>
      </c>
      <c r="F217" s="13">
        <v>1</v>
      </c>
      <c r="G217" s="13">
        <v>0</v>
      </c>
      <c r="H217" s="13">
        <f t="shared" si="9"/>
        <v>1</v>
      </c>
      <c r="I217" s="28">
        <v>0</v>
      </c>
      <c r="J217" s="28">
        <v>0</v>
      </c>
      <c r="K217" s="30">
        <v>1</v>
      </c>
      <c r="L217" s="31">
        <v>0</v>
      </c>
      <c r="M217" s="31">
        <v>0</v>
      </c>
      <c r="N217" s="31">
        <f t="shared" si="11"/>
        <v>1</v>
      </c>
      <c r="O217" s="57"/>
    </row>
    <row r="218" spans="1:16" s="2" customFormat="1" ht="25.5" x14ac:dyDescent="0.25">
      <c r="A218" s="43"/>
      <c r="B218" s="36" t="s">
        <v>454</v>
      </c>
      <c r="C218" s="12" t="s">
        <v>357</v>
      </c>
      <c r="D218" s="29" t="s">
        <v>26</v>
      </c>
      <c r="E218" s="36" t="s">
        <v>455</v>
      </c>
      <c r="F218" s="13">
        <v>2</v>
      </c>
      <c r="G218" s="13">
        <v>0</v>
      </c>
      <c r="H218" s="13">
        <f t="shared" si="9"/>
        <v>2</v>
      </c>
      <c r="I218" s="28">
        <v>-1</v>
      </c>
      <c r="J218" s="28">
        <v>0</v>
      </c>
      <c r="K218" s="30">
        <v>1</v>
      </c>
      <c r="L218" s="31">
        <v>2</v>
      </c>
      <c r="M218" s="31">
        <v>0</v>
      </c>
      <c r="N218" s="31">
        <f t="shared" si="11"/>
        <v>2</v>
      </c>
      <c r="O218" s="57" t="s">
        <v>850</v>
      </c>
    </row>
    <row r="219" spans="1:16" s="2" customFormat="1" ht="25.5" x14ac:dyDescent="0.25">
      <c r="A219" s="43"/>
      <c r="B219" s="36" t="s">
        <v>456</v>
      </c>
      <c r="C219" s="15" t="s">
        <v>357</v>
      </c>
      <c r="D219" s="29" t="s">
        <v>12</v>
      </c>
      <c r="E219" s="36" t="s">
        <v>457</v>
      </c>
      <c r="F219" s="13">
        <v>2</v>
      </c>
      <c r="G219" s="13">
        <v>0</v>
      </c>
      <c r="H219" s="13">
        <f t="shared" si="9"/>
        <v>2</v>
      </c>
      <c r="I219" s="28">
        <v>0</v>
      </c>
      <c r="J219" s="28">
        <v>0</v>
      </c>
      <c r="K219" s="30">
        <v>2</v>
      </c>
      <c r="L219" s="31">
        <v>0</v>
      </c>
      <c r="M219" s="31">
        <v>0</v>
      </c>
      <c r="N219" s="31">
        <f t="shared" si="11"/>
        <v>2</v>
      </c>
      <c r="O219" s="16" t="s">
        <v>14</v>
      </c>
    </row>
    <row r="220" spans="1:16" s="2" customFormat="1" ht="38.25" x14ac:dyDescent="0.25">
      <c r="A220" s="43"/>
      <c r="B220" s="36" t="s">
        <v>458</v>
      </c>
      <c r="C220" s="15" t="s">
        <v>357</v>
      </c>
      <c r="D220" s="29" t="s">
        <v>12</v>
      </c>
      <c r="E220" s="36" t="s">
        <v>459</v>
      </c>
      <c r="F220" s="13">
        <v>0</v>
      </c>
      <c r="G220" s="13">
        <v>0</v>
      </c>
      <c r="H220" s="13">
        <f t="shared" si="9"/>
        <v>0</v>
      </c>
      <c r="I220" s="28">
        <v>0</v>
      </c>
      <c r="J220" s="28">
        <v>0</v>
      </c>
      <c r="K220" s="30">
        <v>0</v>
      </c>
      <c r="L220" s="31">
        <v>0</v>
      </c>
      <c r="M220" s="31">
        <v>0</v>
      </c>
      <c r="N220" s="31">
        <f t="shared" si="11"/>
        <v>0</v>
      </c>
      <c r="O220" s="57" t="s">
        <v>951</v>
      </c>
    </row>
    <row r="221" spans="1:16" s="2" customFormat="1" ht="25.5" x14ac:dyDescent="0.25">
      <c r="A221" s="43"/>
      <c r="B221" s="36" t="s">
        <v>460</v>
      </c>
      <c r="C221" s="15" t="s">
        <v>357</v>
      </c>
      <c r="D221" s="29" t="s">
        <v>27</v>
      </c>
      <c r="E221" s="36" t="s">
        <v>461</v>
      </c>
      <c r="F221" s="13">
        <v>0</v>
      </c>
      <c r="G221" s="13">
        <v>0</v>
      </c>
      <c r="H221" s="13">
        <f t="shared" si="9"/>
        <v>0</v>
      </c>
      <c r="I221" s="28">
        <v>0</v>
      </c>
      <c r="J221" s="28">
        <v>0</v>
      </c>
      <c r="K221" s="30">
        <v>0</v>
      </c>
      <c r="L221" s="31">
        <v>0</v>
      </c>
      <c r="M221" s="31">
        <v>0</v>
      </c>
      <c r="N221" s="31">
        <f t="shared" si="11"/>
        <v>0</v>
      </c>
      <c r="O221" s="57" t="s">
        <v>851</v>
      </c>
    </row>
    <row r="222" spans="1:16" s="2" customFormat="1" ht="25.5" x14ac:dyDescent="0.25">
      <c r="A222" s="35"/>
      <c r="B222" s="38" t="s">
        <v>462</v>
      </c>
      <c r="C222" s="28" t="s">
        <v>357</v>
      </c>
      <c r="D222" s="29" t="s">
        <v>28</v>
      </c>
      <c r="E222" s="38" t="s">
        <v>463</v>
      </c>
      <c r="F222" s="13">
        <v>1</v>
      </c>
      <c r="G222" s="13">
        <v>0</v>
      </c>
      <c r="H222" s="13">
        <f t="shared" si="9"/>
        <v>1</v>
      </c>
      <c r="I222" s="28">
        <v>0</v>
      </c>
      <c r="J222" s="30">
        <v>1</v>
      </c>
      <c r="K222" s="28">
        <v>0</v>
      </c>
      <c r="L222" s="31">
        <v>0</v>
      </c>
      <c r="M222" s="31">
        <v>0</v>
      </c>
      <c r="N222" s="31">
        <f t="shared" si="11"/>
        <v>1</v>
      </c>
      <c r="O222" s="16"/>
    </row>
    <row r="223" spans="1:16" s="2" customFormat="1" ht="12.75" x14ac:dyDescent="0.25">
      <c r="A223" s="35"/>
      <c r="B223" s="38" t="s">
        <v>464</v>
      </c>
      <c r="C223" s="28" t="s">
        <v>357</v>
      </c>
      <c r="D223" s="29" t="s">
        <v>28</v>
      </c>
      <c r="E223" s="38" t="s">
        <v>465</v>
      </c>
      <c r="F223" s="13">
        <v>2</v>
      </c>
      <c r="G223" s="13">
        <v>0</v>
      </c>
      <c r="H223" s="13">
        <f t="shared" si="9"/>
        <v>2</v>
      </c>
      <c r="I223" s="28">
        <v>0</v>
      </c>
      <c r="J223" s="30">
        <v>0</v>
      </c>
      <c r="K223" s="28">
        <v>0</v>
      </c>
      <c r="L223" s="31">
        <v>2</v>
      </c>
      <c r="M223" s="31">
        <v>0</v>
      </c>
      <c r="N223" s="31">
        <f t="shared" si="11"/>
        <v>2</v>
      </c>
      <c r="O223" s="16"/>
    </row>
    <row r="224" spans="1:16" s="2" customFormat="1" ht="12.75" x14ac:dyDescent="0.25">
      <c r="A224" s="35"/>
      <c r="B224" s="38" t="s">
        <v>466</v>
      </c>
      <c r="C224" s="28" t="s">
        <v>357</v>
      </c>
      <c r="D224" s="29" t="s">
        <v>28</v>
      </c>
      <c r="E224" s="38" t="s">
        <v>467</v>
      </c>
      <c r="F224" s="13">
        <v>1</v>
      </c>
      <c r="G224" s="13">
        <v>0</v>
      </c>
      <c r="H224" s="13">
        <f t="shared" si="9"/>
        <v>1</v>
      </c>
      <c r="I224" s="28">
        <v>0</v>
      </c>
      <c r="J224" s="30">
        <v>0</v>
      </c>
      <c r="K224" s="28">
        <v>0</v>
      </c>
      <c r="L224" s="31">
        <v>1</v>
      </c>
      <c r="M224" s="31">
        <v>0</v>
      </c>
      <c r="N224" s="31">
        <f t="shared" si="11"/>
        <v>1</v>
      </c>
      <c r="O224" s="16" t="s">
        <v>852</v>
      </c>
    </row>
    <row r="225" spans="1:15" s="2" customFormat="1" ht="25.5" x14ac:dyDescent="0.25">
      <c r="A225" s="35"/>
      <c r="B225" s="38" t="s">
        <v>468</v>
      </c>
      <c r="C225" s="28" t="s">
        <v>357</v>
      </c>
      <c r="D225" s="29" t="s">
        <v>28</v>
      </c>
      <c r="E225" s="38" t="s">
        <v>469</v>
      </c>
      <c r="F225" s="13">
        <v>3</v>
      </c>
      <c r="G225" s="13">
        <v>0</v>
      </c>
      <c r="H225" s="13">
        <f t="shared" si="9"/>
        <v>3</v>
      </c>
      <c r="I225" s="28">
        <v>0</v>
      </c>
      <c r="J225" s="30">
        <v>3</v>
      </c>
      <c r="K225" s="28">
        <v>0</v>
      </c>
      <c r="L225" s="31">
        <v>0</v>
      </c>
      <c r="M225" s="31">
        <v>0</v>
      </c>
      <c r="N225" s="31">
        <f t="shared" si="11"/>
        <v>3</v>
      </c>
      <c r="O225" s="16" t="s">
        <v>933</v>
      </c>
    </row>
    <row r="226" spans="1:15" s="2" customFormat="1" ht="38.25" x14ac:dyDescent="0.25">
      <c r="A226" s="35"/>
      <c r="B226" s="38" t="s">
        <v>470</v>
      </c>
      <c r="C226" s="28" t="s">
        <v>357</v>
      </c>
      <c r="D226" s="29" t="s">
        <v>29</v>
      </c>
      <c r="E226" s="38" t="s">
        <v>471</v>
      </c>
      <c r="F226" s="13">
        <v>1</v>
      </c>
      <c r="G226" s="13">
        <v>0</v>
      </c>
      <c r="H226" s="13">
        <f t="shared" si="9"/>
        <v>1</v>
      </c>
      <c r="I226" s="28">
        <v>1</v>
      </c>
      <c r="J226" s="30">
        <v>0</v>
      </c>
      <c r="K226" s="28">
        <v>0</v>
      </c>
      <c r="L226" s="31">
        <v>0</v>
      </c>
      <c r="M226" s="31">
        <v>0</v>
      </c>
      <c r="N226" s="31">
        <f t="shared" si="11"/>
        <v>1</v>
      </c>
      <c r="O226" s="16" t="s">
        <v>934</v>
      </c>
    </row>
    <row r="227" spans="1:15" s="2" customFormat="1" ht="38.25" x14ac:dyDescent="0.25">
      <c r="A227" s="43"/>
      <c r="B227" s="38" t="s">
        <v>472</v>
      </c>
      <c r="C227" s="28" t="s">
        <v>357</v>
      </c>
      <c r="D227" s="43" t="s">
        <v>28</v>
      </c>
      <c r="E227" s="43" t="s">
        <v>473</v>
      </c>
      <c r="F227" s="12">
        <v>0</v>
      </c>
      <c r="G227" s="12">
        <v>0</v>
      </c>
      <c r="H227" s="13">
        <f t="shared" si="9"/>
        <v>0</v>
      </c>
      <c r="I227" s="28">
        <v>-1</v>
      </c>
      <c r="J227" s="28">
        <v>0</v>
      </c>
      <c r="K227" s="28">
        <v>1</v>
      </c>
      <c r="L227" s="31">
        <v>0</v>
      </c>
      <c r="M227" s="31">
        <v>0</v>
      </c>
      <c r="N227" s="31">
        <f t="shared" si="11"/>
        <v>0</v>
      </c>
      <c r="O227" s="16" t="s">
        <v>954</v>
      </c>
    </row>
    <row r="228" spans="1:15" s="2" customFormat="1" ht="38.25" x14ac:dyDescent="0.25">
      <c r="A228" s="35"/>
      <c r="B228" s="38" t="s">
        <v>474</v>
      </c>
      <c r="C228" s="12" t="s">
        <v>357</v>
      </c>
      <c r="D228" s="43" t="s">
        <v>29</v>
      </c>
      <c r="E228" s="43" t="s">
        <v>475</v>
      </c>
      <c r="F228" s="12">
        <v>1</v>
      </c>
      <c r="G228" s="12">
        <v>0</v>
      </c>
      <c r="H228" s="13">
        <f t="shared" si="9"/>
        <v>1</v>
      </c>
      <c r="I228" s="28">
        <v>0</v>
      </c>
      <c r="J228" s="28">
        <v>0</v>
      </c>
      <c r="K228" s="28">
        <v>0</v>
      </c>
      <c r="L228" s="31">
        <v>1</v>
      </c>
      <c r="M228" s="31">
        <v>0</v>
      </c>
      <c r="N228" s="31">
        <f t="shared" si="11"/>
        <v>1</v>
      </c>
      <c r="O228" s="16" t="s">
        <v>853</v>
      </c>
    </row>
    <row r="229" spans="1:15" s="2" customFormat="1" ht="12.75" x14ac:dyDescent="0.25">
      <c r="A229" s="35"/>
      <c r="B229" s="38" t="s">
        <v>754</v>
      </c>
      <c r="C229" s="12" t="s">
        <v>357</v>
      </c>
      <c r="D229" s="43" t="s">
        <v>29</v>
      </c>
      <c r="E229" s="38" t="s">
        <v>755</v>
      </c>
      <c r="F229" s="12">
        <v>1</v>
      </c>
      <c r="G229" s="12">
        <v>0</v>
      </c>
      <c r="H229" s="13">
        <f t="shared" si="9"/>
        <v>1</v>
      </c>
      <c r="I229" s="28">
        <v>0</v>
      </c>
      <c r="J229" s="28">
        <v>0</v>
      </c>
      <c r="K229" s="28">
        <v>0</v>
      </c>
      <c r="L229" s="31">
        <v>1</v>
      </c>
      <c r="M229" s="31">
        <v>0</v>
      </c>
      <c r="N229" s="31">
        <f t="shared" si="11"/>
        <v>1</v>
      </c>
      <c r="O229" s="16"/>
    </row>
    <row r="230" spans="1:15" s="2" customFormat="1" ht="25.5" x14ac:dyDescent="0.25">
      <c r="A230" s="35"/>
      <c r="B230" s="75" t="s">
        <v>476</v>
      </c>
      <c r="C230" s="40" t="s">
        <v>357</v>
      </c>
      <c r="D230" s="43" t="s">
        <v>31</v>
      </c>
      <c r="E230" s="43" t="s">
        <v>477</v>
      </c>
      <c r="F230" s="12">
        <v>1</v>
      </c>
      <c r="G230" s="12">
        <v>0</v>
      </c>
      <c r="H230" s="13">
        <f t="shared" si="9"/>
        <v>1</v>
      </c>
      <c r="I230" s="28">
        <v>0</v>
      </c>
      <c r="J230" s="30">
        <v>0</v>
      </c>
      <c r="K230" s="30">
        <v>1</v>
      </c>
      <c r="L230" s="31">
        <v>0</v>
      </c>
      <c r="M230" s="31">
        <v>0</v>
      </c>
      <c r="N230" s="31">
        <f t="shared" si="11"/>
        <v>1</v>
      </c>
      <c r="O230" s="16" t="s">
        <v>854</v>
      </c>
    </row>
    <row r="231" spans="1:15" s="2" customFormat="1" ht="12.75" x14ac:dyDescent="0.25">
      <c r="A231" s="35"/>
      <c r="B231" s="75" t="s">
        <v>478</v>
      </c>
      <c r="C231" s="40" t="s">
        <v>357</v>
      </c>
      <c r="D231" s="43" t="s">
        <v>31</v>
      </c>
      <c r="E231" s="43" t="s">
        <v>479</v>
      </c>
      <c r="F231" s="12">
        <v>1</v>
      </c>
      <c r="G231" s="12">
        <v>0</v>
      </c>
      <c r="H231" s="13">
        <f t="shared" si="9"/>
        <v>1</v>
      </c>
      <c r="I231" s="28">
        <v>0</v>
      </c>
      <c r="J231" s="30">
        <v>0</v>
      </c>
      <c r="K231" s="30">
        <v>0</v>
      </c>
      <c r="L231" s="31">
        <v>1</v>
      </c>
      <c r="M231" s="31">
        <v>0</v>
      </c>
      <c r="N231" s="31">
        <f t="shared" si="11"/>
        <v>1</v>
      </c>
      <c r="O231" s="16"/>
    </row>
    <row r="232" spans="1:15" s="2" customFormat="1" ht="12.75" x14ac:dyDescent="0.25">
      <c r="A232" s="35"/>
      <c r="B232" s="75" t="s">
        <v>480</v>
      </c>
      <c r="C232" s="40" t="s">
        <v>357</v>
      </c>
      <c r="D232" s="43" t="s">
        <v>31</v>
      </c>
      <c r="E232" s="43" t="s">
        <v>481</v>
      </c>
      <c r="F232" s="12">
        <v>1</v>
      </c>
      <c r="G232" s="12">
        <v>0</v>
      </c>
      <c r="H232" s="13">
        <f t="shared" si="9"/>
        <v>1</v>
      </c>
      <c r="I232" s="28">
        <v>0</v>
      </c>
      <c r="J232" s="30">
        <v>0</v>
      </c>
      <c r="K232" s="30">
        <v>0</v>
      </c>
      <c r="L232" s="31">
        <v>1</v>
      </c>
      <c r="M232" s="31">
        <v>0</v>
      </c>
      <c r="N232" s="31">
        <f t="shared" si="11"/>
        <v>1</v>
      </c>
      <c r="O232" s="16" t="s">
        <v>855</v>
      </c>
    </row>
    <row r="233" spans="1:15" s="2" customFormat="1" ht="12.75" x14ac:dyDescent="0.25">
      <c r="A233" s="35"/>
      <c r="B233" s="75" t="s">
        <v>482</v>
      </c>
      <c r="C233" s="40" t="s">
        <v>357</v>
      </c>
      <c r="D233" s="43" t="s">
        <v>483</v>
      </c>
      <c r="E233" s="43" t="s">
        <v>484</v>
      </c>
      <c r="F233" s="12">
        <v>6</v>
      </c>
      <c r="G233" s="12">
        <v>0</v>
      </c>
      <c r="H233" s="13">
        <f t="shared" ref="H233:H296" si="12">SUM(F233-G233)</f>
        <v>6</v>
      </c>
      <c r="I233" s="28">
        <v>0</v>
      </c>
      <c r="J233" s="30">
        <v>0</v>
      </c>
      <c r="K233" s="30">
        <v>0</v>
      </c>
      <c r="L233" s="31">
        <v>6</v>
      </c>
      <c r="M233" s="31">
        <v>0</v>
      </c>
      <c r="N233" s="31">
        <f t="shared" ref="N233:N264" si="13">SUM(I233:M233)</f>
        <v>6</v>
      </c>
      <c r="O233" s="16" t="s">
        <v>856</v>
      </c>
    </row>
    <row r="234" spans="1:15" s="2" customFormat="1" ht="76.5" x14ac:dyDescent="0.25">
      <c r="A234" s="35"/>
      <c r="B234" s="38" t="s">
        <v>485</v>
      </c>
      <c r="C234" s="28" t="s">
        <v>357</v>
      </c>
      <c r="D234" s="43" t="s">
        <v>33</v>
      </c>
      <c r="E234" s="43" t="s">
        <v>486</v>
      </c>
      <c r="F234" s="12">
        <v>2</v>
      </c>
      <c r="G234" s="12">
        <v>0</v>
      </c>
      <c r="H234" s="13">
        <f t="shared" si="12"/>
        <v>2</v>
      </c>
      <c r="I234" s="28">
        <v>0</v>
      </c>
      <c r="J234" s="30">
        <v>0</v>
      </c>
      <c r="K234" s="28">
        <v>0</v>
      </c>
      <c r="L234" s="31">
        <v>2</v>
      </c>
      <c r="M234" s="31">
        <v>0</v>
      </c>
      <c r="N234" s="31">
        <f t="shared" si="13"/>
        <v>2</v>
      </c>
      <c r="O234" s="16"/>
    </row>
    <row r="235" spans="1:15" s="2" customFormat="1" ht="25.5" x14ac:dyDescent="0.25">
      <c r="A235" s="35"/>
      <c r="B235" s="62" t="s">
        <v>487</v>
      </c>
      <c r="C235" s="15" t="s">
        <v>398</v>
      </c>
      <c r="D235" s="43" t="s">
        <v>33</v>
      </c>
      <c r="E235" s="43" t="s">
        <v>211</v>
      </c>
      <c r="F235" s="12">
        <v>3</v>
      </c>
      <c r="G235" s="12">
        <v>0</v>
      </c>
      <c r="H235" s="12">
        <f t="shared" si="12"/>
        <v>3</v>
      </c>
      <c r="I235" s="28">
        <v>0</v>
      </c>
      <c r="J235" s="30">
        <v>3</v>
      </c>
      <c r="K235" s="28">
        <v>0</v>
      </c>
      <c r="L235" s="31">
        <v>0</v>
      </c>
      <c r="M235" s="31">
        <v>0</v>
      </c>
      <c r="N235" s="31">
        <f t="shared" si="13"/>
        <v>3</v>
      </c>
      <c r="O235" s="16" t="s">
        <v>857</v>
      </c>
    </row>
    <row r="236" spans="1:15" s="2" customFormat="1" ht="12.75" x14ac:dyDescent="0.25">
      <c r="A236" s="35"/>
      <c r="B236" s="62" t="s">
        <v>488</v>
      </c>
      <c r="C236" s="28" t="s">
        <v>398</v>
      </c>
      <c r="D236" s="43" t="s">
        <v>33</v>
      </c>
      <c r="E236" s="43" t="s">
        <v>489</v>
      </c>
      <c r="F236" s="12">
        <v>2</v>
      </c>
      <c r="G236" s="12">
        <v>0</v>
      </c>
      <c r="H236" s="12">
        <f t="shared" si="12"/>
        <v>2</v>
      </c>
      <c r="I236" s="28">
        <v>0</v>
      </c>
      <c r="J236" s="30">
        <v>0</v>
      </c>
      <c r="K236" s="28">
        <v>2</v>
      </c>
      <c r="L236" s="31">
        <v>0</v>
      </c>
      <c r="M236" s="31">
        <v>0</v>
      </c>
      <c r="N236" s="31">
        <f t="shared" si="13"/>
        <v>2</v>
      </c>
      <c r="O236" s="16" t="s">
        <v>802</v>
      </c>
    </row>
    <row r="237" spans="1:15" s="2" customFormat="1" ht="38.25" x14ac:dyDescent="0.25">
      <c r="A237" s="35"/>
      <c r="B237" s="38" t="s">
        <v>490</v>
      </c>
      <c r="C237" s="15" t="s">
        <v>357</v>
      </c>
      <c r="D237" s="43" t="s">
        <v>34</v>
      </c>
      <c r="E237" s="43" t="s">
        <v>491</v>
      </c>
      <c r="F237" s="12">
        <v>1</v>
      </c>
      <c r="G237" s="12">
        <v>0</v>
      </c>
      <c r="H237" s="12">
        <f t="shared" si="12"/>
        <v>1</v>
      </c>
      <c r="I237" s="30">
        <v>1</v>
      </c>
      <c r="J237" s="30">
        <v>0</v>
      </c>
      <c r="K237" s="30">
        <v>0</v>
      </c>
      <c r="L237" s="31">
        <v>0</v>
      </c>
      <c r="M237" s="31">
        <v>0</v>
      </c>
      <c r="N237" s="31">
        <f t="shared" si="13"/>
        <v>1</v>
      </c>
      <c r="O237" s="16" t="s">
        <v>492</v>
      </c>
    </row>
    <row r="238" spans="1:15" s="2" customFormat="1" ht="25.5" x14ac:dyDescent="0.25">
      <c r="A238" s="35"/>
      <c r="B238" s="62" t="s">
        <v>493</v>
      </c>
      <c r="C238" s="15" t="s">
        <v>357</v>
      </c>
      <c r="D238" s="43" t="s">
        <v>34</v>
      </c>
      <c r="E238" s="45" t="s">
        <v>494</v>
      </c>
      <c r="F238" s="74">
        <v>1</v>
      </c>
      <c r="G238" s="74">
        <v>0</v>
      </c>
      <c r="H238" s="74">
        <f t="shared" si="12"/>
        <v>1</v>
      </c>
      <c r="I238" s="30">
        <v>0</v>
      </c>
      <c r="J238" s="30">
        <v>0</v>
      </c>
      <c r="K238" s="30">
        <v>0</v>
      </c>
      <c r="L238" s="31">
        <v>1</v>
      </c>
      <c r="M238" s="31">
        <v>0</v>
      </c>
      <c r="N238" s="31">
        <f t="shared" si="13"/>
        <v>1</v>
      </c>
      <c r="O238" s="16" t="s">
        <v>858</v>
      </c>
    </row>
    <row r="239" spans="1:15" s="2" customFormat="1" ht="25.5" x14ac:dyDescent="0.25">
      <c r="A239" s="35"/>
      <c r="B239" s="62" t="s">
        <v>495</v>
      </c>
      <c r="C239" s="15" t="s">
        <v>357</v>
      </c>
      <c r="D239" s="43" t="s">
        <v>34</v>
      </c>
      <c r="E239" s="45" t="s">
        <v>496</v>
      </c>
      <c r="F239" s="74">
        <v>1</v>
      </c>
      <c r="G239" s="74">
        <v>0</v>
      </c>
      <c r="H239" s="74">
        <f t="shared" si="12"/>
        <v>1</v>
      </c>
      <c r="I239" s="30">
        <v>0</v>
      </c>
      <c r="J239" s="30">
        <v>0</v>
      </c>
      <c r="K239" s="30">
        <v>0</v>
      </c>
      <c r="L239" s="31">
        <v>1</v>
      </c>
      <c r="M239" s="31">
        <v>0</v>
      </c>
      <c r="N239" s="31">
        <f t="shared" si="13"/>
        <v>1</v>
      </c>
      <c r="O239" s="16" t="s">
        <v>859</v>
      </c>
    </row>
    <row r="240" spans="1:15" s="2" customFormat="1" ht="25.5" x14ac:dyDescent="0.25">
      <c r="A240" s="43"/>
      <c r="B240" s="62" t="s">
        <v>497</v>
      </c>
      <c r="C240" s="40" t="s">
        <v>357</v>
      </c>
      <c r="D240" s="29" t="s">
        <v>35</v>
      </c>
      <c r="E240" s="47" t="s">
        <v>498</v>
      </c>
      <c r="F240" s="65">
        <v>1</v>
      </c>
      <c r="G240" s="65">
        <v>0</v>
      </c>
      <c r="H240" s="65">
        <f t="shared" si="12"/>
        <v>1</v>
      </c>
      <c r="I240" s="30">
        <v>0</v>
      </c>
      <c r="J240" s="30">
        <v>0</v>
      </c>
      <c r="K240" s="30">
        <v>0</v>
      </c>
      <c r="L240" s="31">
        <v>1</v>
      </c>
      <c r="M240" s="31">
        <v>0</v>
      </c>
      <c r="N240" s="31">
        <f t="shared" si="13"/>
        <v>1</v>
      </c>
      <c r="O240" s="16" t="s">
        <v>860</v>
      </c>
    </row>
    <row r="241" spans="1:15" s="2" customFormat="1" ht="12.75" x14ac:dyDescent="0.25">
      <c r="A241" s="43"/>
      <c r="B241" s="62" t="s">
        <v>499</v>
      </c>
      <c r="C241" s="40" t="s">
        <v>357</v>
      </c>
      <c r="D241" s="29" t="s">
        <v>35</v>
      </c>
      <c r="E241" s="47" t="s">
        <v>500</v>
      </c>
      <c r="F241" s="65">
        <v>1</v>
      </c>
      <c r="G241" s="65">
        <v>0</v>
      </c>
      <c r="H241" s="65">
        <f t="shared" si="12"/>
        <v>1</v>
      </c>
      <c r="I241" s="30">
        <v>0</v>
      </c>
      <c r="J241" s="30">
        <v>0</v>
      </c>
      <c r="K241" s="30">
        <v>1</v>
      </c>
      <c r="L241" s="31">
        <v>0</v>
      </c>
      <c r="M241" s="31">
        <v>0</v>
      </c>
      <c r="N241" s="31">
        <f t="shared" si="13"/>
        <v>1</v>
      </c>
      <c r="O241" s="16" t="s">
        <v>861</v>
      </c>
    </row>
    <row r="242" spans="1:15" s="2" customFormat="1" ht="25.5" x14ac:dyDescent="0.25">
      <c r="A242" s="43"/>
      <c r="B242" s="62" t="s">
        <v>501</v>
      </c>
      <c r="C242" s="40" t="s">
        <v>357</v>
      </c>
      <c r="D242" s="29" t="s">
        <v>35</v>
      </c>
      <c r="E242" s="47" t="s">
        <v>502</v>
      </c>
      <c r="F242" s="65">
        <v>1</v>
      </c>
      <c r="G242" s="65">
        <v>0</v>
      </c>
      <c r="H242" s="65">
        <f t="shared" si="12"/>
        <v>1</v>
      </c>
      <c r="I242" s="30">
        <v>0</v>
      </c>
      <c r="J242" s="30">
        <v>0</v>
      </c>
      <c r="K242" s="30">
        <v>1</v>
      </c>
      <c r="L242" s="31">
        <v>0</v>
      </c>
      <c r="M242" s="31">
        <v>0</v>
      </c>
      <c r="N242" s="31">
        <f t="shared" si="13"/>
        <v>1</v>
      </c>
      <c r="O242" s="16" t="s">
        <v>787</v>
      </c>
    </row>
    <row r="243" spans="1:15" s="2" customFormat="1" ht="12.75" x14ac:dyDescent="0.25">
      <c r="A243" s="43"/>
      <c r="B243" s="62" t="s">
        <v>503</v>
      </c>
      <c r="C243" s="40" t="s">
        <v>357</v>
      </c>
      <c r="D243" s="29" t="s">
        <v>35</v>
      </c>
      <c r="E243" s="47" t="s">
        <v>504</v>
      </c>
      <c r="F243" s="65">
        <v>1</v>
      </c>
      <c r="G243" s="65">
        <v>0</v>
      </c>
      <c r="H243" s="65">
        <f t="shared" si="12"/>
        <v>1</v>
      </c>
      <c r="I243" s="30">
        <v>0</v>
      </c>
      <c r="J243" s="30">
        <v>0</v>
      </c>
      <c r="K243" s="30">
        <v>0</v>
      </c>
      <c r="L243" s="31">
        <v>1</v>
      </c>
      <c r="M243" s="31">
        <v>0</v>
      </c>
      <c r="N243" s="31">
        <f t="shared" si="13"/>
        <v>1</v>
      </c>
      <c r="O243" s="16" t="s">
        <v>862</v>
      </c>
    </row>
    <row r="244" spans="1:15" s="2" customFormat="1" ht="12.75" x14ac:dyDescent="0.25">
      <c r="A244" s="43"/>
      <c r="B244" s="62" t="s">
        <v>505</v>
      </c>
      <c r="C244" s="40" t="s">
        <v>398</v>
      </c>
      <c r="D244" s="29" t="s">
        <v>35</v>
      </c>
      <c r="E244" s="47" t="s">
        <v>506</v>
      </c>
      <c r="F244" s="65">
        <v>1</v>
      </c>
      <c r="G244" s="65">
        <v>0</v>
      </c>
      <c r="H244" s="65">
        <f t="shared" si="12"/>
        <v>1</v>
      </c>
      <c r="I244" s="30">
        <v>0</v>
      </c>
      <c r="J244" s="30">
        <v>0</v>
      </c>
      <c r="K244" s="30">
        <v>1</v>
      </c>
      <c r="L244" s="31">
        <v>0</v>
      </c>
      <c r="M244" s="31">
        <v>0</v>
      </c>
      <c r="N244" s="31">
        <f t="shared" si="13"/>
        <v>1</v>
      </c>
      <c r="O244" s="16" t="s">
        <v>787</v>
      </c>
    </row>
    <row r="245" spans="1:15" s="2" customFormat="1" ht="12.75" x14ac:dyDescent="0.25">
      <c r="A245" s="43"/>
      <c r="B245" s="62" t="s">
        <v>751</v>
      </c>
      <c r="C245" s="40" t="s">
        <v>357</v>
      </c>
      <c r="D245" s="29" t="s">
        <v>35</v>
      </c>
      <c r="E245" s="47" t="s">
        <v>750</v>
      </c>
      <c r="F245" s="65">
        <v>1</v>
      </c>
      <c r="G245" s="65">
        <v>0</v>
      </c>
      <c r="H245" s="13">
        <f t="shared" si="12"/>
        <v>1</v>
      </c>
      <c r="I245" s="30">
        <v>0</v>
      </c>
      <c r="J245" s="30">
        <v>0</v>
      </c>
      <c r="K245" s="30">
        <v>0</v>
      </c>
      <c r="L245" s="31">
        <v>1</v>
      </c>
      <c r="M245" s="31">
        <v>0</v>
      </c>
      <c r="N245" s="31">
        <f t="shared" si="13"/>
        <v>1</v>
      </c>
      <c r="O245" s="16" t="s">
        <v>863</v>
      </c>
    </row>
    <row r="246" spans="1:15" s="2" customFormat="1" ht="51" x14ac:dyDescent="0.25">
      <c r="A246" s="35"/>
      <c r="B246" s="47" t="s">
        <v>507</v>
      </c>
      <c r="C246" s="15" t="s">
        <v>357</v>
      </c>
      <c r="D246" s="29" t="s">
        <v>36</v>
      </c>
      <c r="E246" s="61" t="s">
        <v>508</v>
      </c>
      <c r="F246" s="74">
        <v>1</v>
      </c>
      <c r="G246" s="74">
        <v>0</v>
      </c>
      <c r="H246" s="74">
        <f t="shared" si="12"/>
        <v>1</v>
      </c>
      <c r="I246" s="30">
        <v>0</v>
      </c>
      <c r="J246" s="30">
        <v>0</v>
      </c>
      <c r="K246" s="30">
        <v>1</v>
      </c>
      <c r="L246" s="31">
        <v>0</v>
      </c>
      <c r="M246" s="31">
        <v>0</v>
      </c>
      <c r="N246" s="31">
        <f t="shared" si="13"/>
        <v>1</v>
      </c>
      <c r="O246" s="16" t="s">
        <v>864</v>
      </c>
    </row>
    <row r="247" spans="1:15" s="2" customFormat="1" ht="25.5" x14ac:dyDescent="0.25">
      <c r="A247" s="35"/>
      <c r="B247" s="62" t="s">
        <v>509</v>
      </c>
      <c r="C247" s="28" t="s">
        <v>357</v>
      </c>
      <c r="D247" s="43" t="s">
        <v>37</v>
      </c>
      <c r="E247" s="62" t="s">
        <v>510</v>
      </c>
      <c r="F247" s="67">
        <v>2</v>
      </c>
      <c r="G247" s="67">
        <v>0</v>
      </c>
      <c r="H247" s="67">
        <f t="shared" si="12"/>
        <v>2</v>
      </c>
      <c r="I247" s="28">
        <v>0</v>
      </c>
      <c r="J247" s="30">
        <v>0</v>
      </c>
      <c r="K247" s="30">
        <v>2</v>
      </c>
      <c r="L247" s="31">
        <v>0</v>
      </c>
      <c r="M247" s="31">
        <v>0</v>
      </c>
      <c r="N247" s="31">
        <f t="shared" si="13"/>
        <v>2</v>
      </c>
      <c r="O247" s="16" t="s">
        <v>865</v>
      </c>
    </row>
    <row r="248" spans="1:15" s="2" customFormat="1" ht="76.5" x14ac:dyDescent="0.25">
      <c r="A248" s="43" t="s">
        <v>511</v>
      </c>
      <c r="B248" s="38" t="s">
        <v>512</v>
      </c>
      <c r="C248" s="12" t="s">
        <v>367</v>
      </c>
      <c r="D248" s="43" t="s">
        <v>37</v>
      </c>
      <c r="E248" s="43" t="s">
        <v>513</v>
      </c>
      <c r="F248" s="12">
        <v>35</v>
      </c>
      <c r="G248" s="12">
        <v>0</v>
      </c>
      <c r="H248" s="67">
        <f t="shared" si="12"/>
        <v>35</v>
      </c>
      <c r="I248" s="28">
        <v>0</v>
      </c>
      <c r="J248" s="28">
        <v>25</v>
      </c>
      <c r="K248" s="28">
        <v>10</v>
      </c>
      <c r="L248" s="31">
        <v>0</v>
      </c>
      <c r="M248" s="31">
        <v>0</v>
      </c>
      <c r="N248" s="31">
        <f t="shared" si="13"/>
        <v>35</v>
      </c>
      <c r="O248" s="16" t="s">
        <v>866</v>
      </c>
    </row>
    <row r="249" spans="1:15" s="2" customFormat="1" ht="12.75" x14ac:dyDescent="0.25">
      <c r="A249" s="43"/>
      <c r="B249" s="38" t="s">
        <v>514</v>
      </c>
      <c r="C249" s="12" t="s">
        <v>357</v>
      </c>
      <c r="D249" s="43" t="s">
        <v>37</v>
      </c>
      <c r="E249" s="43" t="s">
        <v>515</v>
      </c>
      <c r="F249" s="12">
        <v>5</v>
      </c>
      <c r="G249" s="12">
        <v>0</v>
      </c>
      <c r="H249" s="67">
        <f t="shared" si="12"/>
        <v>5</v>
      </c>
      <c r="I249" s="28">
        <v>0</v>
      </c>
      <c r="J249" s="28">
        <v>0</v>
      </c>
      <c r="K249" s="28">
        <v>3</v>
      </c>
      <c r="L249" s="31">
        <v>2</v>
      </c>
      <c r="M249" s="31">
        <v>0</v>
      </c>
      <c r="N249" s="31">
        <f t="shared" si="13"/>
        <v>5</v>
      </c>
      <c r="O249" s="16"/>
    </row>
    <row r="250" spans="1:15" s="2" customFormat="1" ht="51" x14ac:dyDescent="0.25">
      <c r="A250" s="35"/>
      <c r="B250" s="38" t="s">
        <v>516</v>
      </c>
      <c r="C250" s="28" t="s">
        <v>357</v>
      </c>
      <c r="D250" s="43" t="s">
        <v>238</v>
      </c>
      <c r="E250" s="43" t="s">
        <v>517</v>
      </c>
      <c r="F250" s="12">
        <v>4</v>
      </c>
      <c r="G250" s="12">
        <v>0</v>
      </c>
      <c r="H250" s="67">
        <f t="shared" si="12"/>
        <v>4</v>
      </c>
      <c r="I250" s="28">
        <v>0</v>
      </c>
      <c r="J250" s="30">
        <v>4</v>
      </c>
      <c r="K250" s="28">
        <v>0</v>
      </c>
      <c r="L250" s="31">
        <v>0</v>
      </c>
      <c r="M250" s="31">
        <v>0</v>
      </c>
      <c r="N250" s="31">
        <f t="shared" si="13"/>
        <v>4</v>
      </c>
      <c r="O250" s="16"/>
    </row>
    <row r="251" spans="1:15" s="2" customFormat="1" ht="12.75" x14ac:dyDescent="0.25">
      <c r="A251" s="35"/>
      <c r="B251" s="62" t="s">
        <v>518</v>
      </c>
      <c r="C251" s="54" t="s">
        <v>357</v>
      </c>
      <c r="D251" s="43" t="s">
        <v>238</v>
      </c>
      <c r="E251" s="64" t="s">
        <v>519</v>
      </c>
      <c r="F251" s="71">
        <v>1</v>
      </c>
      <c r="G251" s="71">
        <v>0</v>
      </c>
      <c r="H251" s="67">
        <f t="shared" si="12"/>
        <v>1</v>
      </c>
      <c r="I251" s="54">
        <v>0</v>
      </c>
      <c r="J251" s="30">
        <v>0</v>
      </c>
      <c r="K251" s="54">
        <v>1</v>
      </c>
      <c r="L251" s="31">
        <v>0</v>
      </c>
      <c r="M251" s="31">
        <v>0</v>
      </c>
      <c r="N251" s="31">
        <f t="shared" si="13"/>
        <v>1</v>
      </c>
      <c r="O251" s="16" t="s">
        <v>802</v>
      </c>
    </row>
    <row r="252" spans="1:15" s="2" customFormat="1" ht="25.5" x14ac:dyDescent="0.25">
      <c r="A252" s="35"/>
      <c r="B252" s="62" t="s">
        <v>520</v>
      </c>
      <c r="C252" s="54" t="s">
        <v>357</v>
      </c>
      <c r="D252" s="43" t="s">
        <v>39</v>
      </c>
      <c r="E252" s="68" t="s">
        <v>521</v>
      </c>
      <c r="F252" s="69">
        <v>1</v>
      </c>
      <c r="G252" s="69">
        <v>0</v>
      </c>
      <c r="H252" s="67">
        <f t="shared" si="12"/>
        <v>1</v>
      </c>
      <c r="I252" s="54">
        <v>0</v>
      </c>
      <c r="J252" s="30">
        <v>0</v>
      </c>
      <c r="K252" s="34">
        <v>1</v>
      </c>
      <c r="L252" s="31">
        <v>0</v>
      </c>
      <c r="M252" s="31">
        <v>0</v>
      </c>
      <c r="N252" s="31">
        <f t="shared" si="13"/>
        <v>1</v>
      </c>
      <c r="O252" s="16" t="s">
        <v>867</v>
      </c>
    </row>
    <row r="253" spans="1:15" s="2" customFormat="1" ht="38.25" x14ac:dyDescent="0.25">
      <c r="A253" s="35"/>
      <c r="B253" s="62" t="s">
        <v>522</v>
      </c>
      <c r="C253" s="54" t="s">
        <v>357</v>
      </c>
      <c r="D253" s="43" t="s">
        <v>39</v>
      </c>
      <c r="E253" s="68" t="s">
        <v>523</v>
      </c>
      <c r="F253" s="69">
        <v>1</v>
      </c>
      <c r="G253" s="69">
        <v>0</v>
      </c>
      <c r="H253" s="69">
        <f t="shared" si="12"/>
        <v>1</v>
      </c>
      <c r="I253" s="54">
        <v>0</v>
      </c>
      <c r="J253" s="30">
        <v>0</v>
      </c>
      <c r="K253" s="34">
        <v>1</v>
      </c>
      <c r="L253" s="31">
        <v>0</v>
      </c>
      <c r="M253" s="31">
        <v>0</v>
      </c>
      <c r="N253" s="31">
        <f t="shared" si="13"/>
        <v>1</v>
      </c>
      <c r="O253" s="16" t="s">
        <v>868</v>
      </c>
    </row>
    <row r="254" spans="1:15" s="2" customFormat="1" ht="38.25" x14ac:dyDescent="0.25">
      <c r="A254" s="35"/>
      <c r="B254" s="94" t="s">
        <v>524</v>
      </c>
      <c r="C254" s="11" t="s">
        <v>357</v>
      </c>
      <c r="D254" s="29" t="s">
        <v>41</v>
      </c>
      <c r="E254" s="72" t="s">
        <v>525</v>
      </c>
      <c r="F254" s="69">
        <v>1</v>
      </c>
      <c r="G254" s="69">
        <v>0</v>
      </c>
      <c r="H254" s="69">
        <f t="shared" si="12"/>
        <v>1</v>
      </c>
      <c r="I254" s="34">
        <v>0</v>
      </c>
      <c r="J254" s="30">
        <v>1</v>
      </c>
      <c r="K254" s="34">
        <v>0</v>
      </c>
      <c r="L254" s="31">
        <v>0</v>
      </c>
      <c r="M254" s="31">
        <v>0</v>
      </c>
      <c r="N254" s="31">
        <f t="shared" si="13"/>
        <v>1</v>
      </c>
      <c r="O254" s="16"/>
    </row>
    <row r="255" spans="1:15" s="2" customFormat="1" ht="153" x14ac:dyDescent="0.25">
      <c r="A255" s="95" t="s">
        <v>526</v>
      </c>
      <c r="B255" s="38" t="s">
        <v>961</v>
      </c>
      <c r="C255" s="12" t="s">
        <v>367</v>
      </c>
      <c r="D255" s="43" t="s">
        <v>41</v>
      </c>
      <c r="E255" s="43" t="s">
        <v>527</v>
      </c>
      <c r="F255" s="12">
        <v>250</v>
      </c>
      <c r="G255" s="12">
        <v>0</v>
      </c>
      <c r="H255" s="12">
        <f t="shared" si="12"/>
        <v>250</v>
      </c>
      <c r="I255" s="28">
        <v>0</v>
      </c>
      <c r="J255" s="28">
        <v>60</v>
      </c>
      <c r="K255" s="28">
        <v>60</v>
      </c>
      <c r="L255" s="31">
        <v>60</v>
      </c>
      <c r="M255" s="31">
        <v>60</v>
      </c>
      <c r="N255" s="31">
        <f t="shared" si="13"/>
        <v>240</v>
      </c>
      <c r="O255" s="16" t="s">
        <v>947</v>
      </c>
    </row>
    <row r="256" spans="1:15" s="2" customFormat="1" ht="25.5" x14ac:dyDescent="0.25">
      <c r="A256" s="35"/>
      <c r="B256" s="62" t="s">
        <v>528</v>
      </c>
      <c r="C256" s="28" t="s">
        <v>357</v>
      </c>
      <c r="D256" s="43" t="s">
        <v>42</v>
      </c>
      <c r="E256" s="68" t="s">
        <v>529</v>
      </c>
      <c r="F256" s="69">
        <v>1</v>
      </c>
      <c r="G256" s="69">
        <v>0</v>
      </c>
      <c r="H256" s="69">
        <f t="shared" si="12"/>
        <v>1</v>
      </c>
      <c r="I256" s="54">
        <v>0</v>
      </c>
      <c r="J256" s="30">
        <v>1</v>
      </c>
      <c r="K256" s="54">
        <v>0</v>
      </c>
      <c r="L256" s="37">
        <v>0</v>
      </c>
      <c r="M256" s="37">
        <v>0</v>
      </c>
      <c r="N256" s="31">
        <f t="shared" si="13"/>
        <v>1</v>
      </c>
      <c r="O256" s="16" t="s">
        <v>869</v>
      </c>
    </row>
    <row r="257" spans="1:15" s="2" customFormat="1" ht="25.5" x14ac:dyDescent="0.25">
      <c r="A257" s="35"/>
      <c r="B257" s="62" t="s">
        <v>530</v>
      </c>
      <c r="C257" s="40" t="s">
        <v>357</v>
      </c>
      <c r="D257" s="29" t="s">
        <v>42</v>
      </c>
      <c r="E257" s="38" t="s">
        <v>531</v>
      </c>
      <c r="F257" s="33">
        <v>-1</v>
      </c>
      <c r="G257" s="33">
        <v>0</v>
      </c>
      <c r="H257" s="33">
        <f t="shared" si="12"/>
        <v>-1</v>
      </c>
      <c r="I257" s="54">
        <v>-1</v>
      </c>
      <c r="J257" s="30">
        <v>0</v>
      </c>
      <c r="K257" s="54">
        <v>0</v>
      </c>
      <c r="L257" s="54">
        <v>0</v>
      </c>
      <c r="M257" s="54">
        <v>0</v>
      </c>
      <c r="N257" s="31">
        <f t="shared" si="13"/>
        <v>-1</v>
      </c>
      <c r="O257" s="16" t="s">
        <v>532</v>
      </c>
    </row>
    <row r="258" spans="1:15" s="2" customFormat="1" ht="38.25" x14ac:dyDescent="0.25">
      <c r="A258" s="43"/>
      <c r="B258" s="38" t="s">
        <v>533</v>
      </c>
      <c r="C258" s="12" t="s">
        <v>367</v>
      </c>
      <c r="D258" s="43" t="s">
        <v>42</v>
      </c>
      <c r="E258" s="43" t="s">
        <v>534</v>
      </c>
      <c r="F258" s="12">
        <v>3</v>
      </c>
      <c r="G258" s="12">
        <v>0</v>
      </c>
      <c r="H258" s="12">
        <f t="shared" si="12"/>
        <v>3</v>
      </c>
      <c r="I258" s="28">
        <v>0</v>
      </c>
      <c r="J258" s="28">
        <v>0</v>
      </c>
      <c r="K258" s="28">
        <v>3</v>
      </c>
      <c r="L258" s="31">
        <v>0</v>
      </c>
      <c r="M258" s="31">
        <v>0</v>
      </c>
      <c r="N258" s="31">
        <f t="shared" si="13"/>
        <v>3</v>
      </c>
      <c r="O258" s="16"/>
    </row>
    <row r="259" spans="1:15" s="2" customFormat="1" ht="25.5" x14ac:dyDescent="0.25">
      <c r="A259" s="43"/>
      <c r="B259" s="62" t="s">
        <v>535</v>
      </c>
      <c r="C259" s="12" t="s">
        <v>357</v>
      </c>
      <c r="D259" s="43" t="s">
        <v>42</v>
      </c>
      <c r="E259" s="43" t="s">
        <v>536</v>
      </c>
      <c r="F259" s="12">
        <v>1</v>
      </c>
      <c r="G259" s="12">
        <v>0</v>
      </c>
      <c r="H259" s="12">
        <f t="shared" si="12"/>
        <v>1</v>
      </c>
      <c r="I259" s="28">
        <v>0</v>
      </c>
      <c r="J259" s="28">
        <v>0</v>
      </c>
      <c r="K259" s="28">
        <v>0</v>
      </c>
      <c r="L259" s="31">
        <v>1</v>
      </c>
      <c r="M259" s="31">
        <v>0</v>
      </c>
      <c r="N259" s="31">
        <f t="shared" si="13"/>
        <v>1</v>
      </c>
      <c r="O259" s="16" t="s">
        <v>964</v>
      </c>
    </row>
    <row r="260" spans="1:15" s="2" customFormat="1" ht="12.75" x14ac:dyDescent="0.25">
      <c r="A260" s="35"/>
      <c r="B260" s="47" t="s">
        <v>410</v>
      </c>
      <c r="C260" s="40" t="s">
        <v>357</v>
      </c>
      <c r="D260" s="29" t="s">
        <v>43</v>
      </c>
      <c r="E260" s="29" t="s">
        <v>411</v>
      </c>
      <c r="F260" s="15">
        <v>1</v>
      </c>
      <c r="G260" s="15">
        <v>0</v>
      </c>
      <c r="H260" s="15">
        <f t="shared" si="12"/>
        <v>1</v>
      </c>
      <c r="I260" s="28">
        <v>0</v>
      </c>
      <c r="J260" s="30">
        <v>1</v>
      </c>
      <c r="K260" s="30">
        <v>0</v>
      </c>
      <c r="L260" s="31">
        <v>0</v>
      </c>
      <c r="M260" s="31">
        <v>0</v>
      </c>
      <c r="N260" s="31">
        <f t="shared" si="13"/>
        <v>1</v>
      </c>
      <c r="O260" s="16" t="s">
        <v>870</v>
      </c>
    </row>
    <row r="261" spans="1:15" s="2" customFormat="1" ht="25.5" x14ac:dyDescent="0.25">
      <c r="A261" s="35"/>
      <c r="B261" s="47" t="s">
        <v>537</v>
      </c>
      <c r="C261" s="40" t="s">
        <v>357</v>
      </c>
      <c r="D261" s="29" t="s">
        <v>45</v>
      </c>
      <c r="E261" s="29" t="s">
        <v>538</v>
      </c>
      <c r="F261" s="15">
        <v>1</v>
      </c>
      <c r="G261" s="15">
        <v>0</v>
      </c>
      <c r="H261" s="15">
        <f t="shared" si="12"/>
        <v>1</v>
      </c>
      <c r="I261" s="28">
        <v>0</v>
      </c>
      <c r="J261" s="30">
        <v>0</v>
      </c>
      <c r="K261" s="30">
        <v>0</v>
      </c>
      <c r="L261" s="31">
        <v>1</v>
      </c>
      <c r="M261" s="31">
        <v>0</v>
      </c>
      <c r="N261" s="31">
        <f t="shared" si="13"/>
        <v>1</v>
      </c>
      <c r="O261" s="16"/>
    </row>
    <row r="262" spans="1:15" s="2" customFormat="1" ht="38.25" x14ac:dyDescent="0.25">
      <c r="A262" s="35"/>
      <c r="B262" s="47" t="s">
        <v>539</v>
      </c>
      <c r="C262" s="40" t="s">
        <v>357</v>
      </c>
      <c r="D262" s="29" t="s">
        <v>46</v>
      </c>
      <c r="E262" s="29" t="s">
        <v>540</v>
      </c>
      <c r="F262" s="15">
        <v>0</v>
      </c>
      <c r="G262" s="15">
        <v>0</v>
      </c>
      <c r="H262" s="15">
        <v>0</v>
      </c>
      <c r="I262" s="28">
        <v>-1</v>
      </c>
      <c r="J262" s="30">
        <v>0</v>
      </c>
      <c r="K262" s="30">
        <v>0</v>
      </c>
      <c r="L262" s="31">
        <v>1</v>
      </c>
      <c r="M262" s="31">
        <v>0</v>
      </c>
      <c r="N262" s="31">
        <f t="shared" si="13"/>
        <v>0</v>
      </c>
      <c r="O262" s="16" t="s">
        <v>871</v>
      </c>
    </row>
    <row r="263" spans="1:15" s="2" customFormat="1" ht="25.5" x14ac:dyDescent="0.25">
      <c r="A263" s="35"/>
      <c r="B263" s="47" t="s">
        <v>541</v>
      </c>
      <c r="C263" s="15" t="s">
        <v>398</v>
      </c>
      <c r="D263" s="29" t="s">
        <v>46</v>
      </c>
      <c r="E263" s="29" t="s">
        <v>542</v>
      </c>
      <c r="F263" s="15">
        <v>1</v>
      </c>
      <c r="G263" s="15">
        <v>0</v>
      </c>
      <c r="H263" s="15">
        <f t="shared" si="12"/>
        <v>1</v>
      </c>
      <c r="I263" s="28">
        <v>0</v>
      </c>
      <c r="J263" s="30">
        <v>0</v>
      </c>
      <c r="K263" s="30">
        <v>1</v>
      </c>
      <c r="L263" s="31">
        <v>0</v>
      </c>
      <c r="M263" s="31">
        <v>0</v>
      </c>
      <c r="N263" s="31">
        <f t="shared" si="13"/>
        <v>1</v>
      </c>
      <c r="O263" s="16" t="s">
        <v>802</v>
      </c>
    </row>
    <row r="264" spans="1:15" s="2" customFormat="1" ht="25.5" x14ac:dyDescent="0.25">
      <c r="A264" s="35"/>
      <c r="B264" s="47" t="s">
        <v>544</v>
      </c>
      <c r="C264" s="15" t="s">
        <v>398</v>
      </c>
      <c r="D264" s="29" t="s">
        <v>46</v>
      </c>
      <c r="E264" s="29" t="s">
        <v>545</v>
      </c>
      <c r="F264" s="15">
        <v>1</v>
      </c>
      <c r="G264" s="15">
        <v>0</v>
      </c>
      <c r="H264" s="15">
        <f t="shared" si="12"/>
        <v>1</v>
      </c>
      <c r="I264" s="28">
        <v>0</v>
      </c>
      <c r="J264" s="30">
        <v>0</v>
      </c>
      <c r="K264" s="30">
        <v>1</v>
      </c>
      <c r="L264" s="31">
        <v>0</v>
      </c>
      <c r="M264" s="31">
        <v>0</v>
      </c>
      <c r="N264" s="31">
        <f t="shared" si="13"/>
        <v>1</v>
      </c>
      <c r="O264" s="16" t="s">
        <v>543</v>
      </c>
    </row>
    <row r="265" spans="1:15" s="2" customFormat="1" ht="12.75" x14ac:dyDescent="0.25">
      <c r="A265" s="35"/>
      <c r="B265" s="62" t="s">
        <v>546</v>
      </c>
      <c r="C265" s="15" t="s">
        <v>357</v>
      </c>
      <c r="D265" s="29" t="s">
        <v>47</v>
      </c>
      <c r="E265" s="16" t="s">
        <v>547</v>
      </c>
      <c r="F265" s="12">
        <v>-1</v>
      </c>
      <c r="G265" s="12">
        <v>0</v>
      </c>
      <c r="H265" s="15">
        <f t="shared" si="12"/>
        <v>-1</v>
      </c>
      <c r="I265" s="30">
        <v>0</v>
      </c>
      <c r="J265" s="30">
        <v>0</v>
      </c>
      <c r="K265" s="30">
        <v>-1</v>
      </c>
      <c r="L265" s="31">
        <v>0</v>
      </c>
      <c r="M265" s="31">
        <v>0</v>
      </c>
      <c r="N265" s="31">
        <f t="shared" ref="N265:N296" si="14">SUM(I265:M265)</f>
        <v>-1</v>
      </c>
      <c r="O265" s="16" t="s">
        <v>872</v>
      </c>
    </row>
    <row r="266" spans="1:15" s="2" customFormat="1" ht="25.5" x14ac:dyDescent="0.25">
      <c r="A266" s="35"/>
      <c r="B266" s="62" t="s">
        <v>548</v>
      </c>
      <c r="C266" s="15" t="s">
        <v>357</v>
      </c>
      <c r="D266" s="29" t="s">
        <v>48</v>
      </c>
      <c r="E266" s="16" t="s">
        <v>49</v>
      </c>
      <c r="F266" s="12">
        <v>0</v>
      </c>
      <c r="G266" s="12">
        <v>0</v>
      </c>
      <c r="H266" s="15">
        <f t="shared" si="12"/>
        <v>0</v>
      </c>
      <c r="I266" s="30">
        <v>0</v>
      </c>
      <c r="J266" s="30">
        <v>0</v>
      </c>
      <c r="K266" s="30">
        <v>0</v>
      </c>
      <c r="L266" s="31">
        <v>0</v>
      </c>
      <c r="M266" s="31">
        <v>0</v>
      </c>
      <c r="N266" s="31">
        <f t="shared" si="14"/>
        <v>0</v>
      </c>
      <c r="O266" s="16" t="s">
        <v>549</v>
      </c>
    </row>
    <row r="267" spans="1:15" s="2" customFormat="1" ht="51" x14ac:dyDescent="0.25">
      <c r="A267" s="35"/>
      <c r="B267" s="62" t="s">
        <v>550</v>
      </c>
      <c r="C267" s="28" t="s">
        <v>357</v>
      </c>
      <c r="D267" s="43" t="s">
        <v>52</v>
      </c>
      <c r="E267" s="43" t="s">
        <v>551</v>
      </c>
      <c r="F267" s="12">
        <v>1</v>
      </c>
      <c r="G267" s="12">
        <v>0</v>
      </c>
      <c r="H267" s="15">
        <f t="shared" si="12"/>
        <v>1</v>
      </c>
      <c r="I267" s="28">
        <v>0</v>
      </c>
      <c r="J267" s="30">
        <v>1</v>
      </c>
      <c r="K267" s="28">
        <v>0</v>
      </c>
      <c r="L267" s="31">
        <v>0</v>
      </c>
      <c r="M267" s="31">
        <v>0</v>
      </c>
      <c r="N267" s="31">
        <f t="shared" si="14"/>
        <v>1</v>
      </c>
      <c r="O267" s="16" t="s">
        <v>802</v>
      </c>
    </row>
    <row r="268" spans="1:15" s="2" customFormat="1" ht="25.5" x14ac:dyDescent="0.25">
      <c r="A268" s="35"/>
      <c r="B268" s="62" t="s">
        <v>552</v>
      </c>
      <c r="C268" s="12" t="s">
        <v>553</v>
      </c>
      <c r="D268" s="43" t="s">
        <v>53</v>
      </c>
      <c r="E268" s="43" t="s">
        <v>554</v>
      </c>
      <c r="F268" s="12">
        <v>1</v>
      </c>
      <c r="G268" s="12">
        <v>0</v>
      </c>
      <c r="H268" s="15">
        <f t="shared" si="12"/>
        <v>1</v>
      </c>
      <c r="I268" s="28">
        <v>0</v>
      </c>
      <c r="J268" s="30">
        <v>0</v>
      </c>
      <c r="K268" s="28">
        <v>1</v>
      </c>
      <c r="L268" s="31">
        <v>0</v>
      </c>
      <c r="M268" s="31">
        <v>0</v>
      </c>
      <c r="N268" s="31">
        <f t="shared" si="14"/>
        <v>1</v>
      </c>
      <c r="O268" s="16" t="s">
        <v>873</v>
      </c>
    </row>
    <row r="269" spans="1:15" s="2" customFormat="1" ht="38.25" x14ac:dyDescent="0.25">
      <c r="A269" s="29"/>
      <c r="B269" s="38" t="s">
        <v>555</v>
      </c>
      <c r="C269" s="12" t="s">
        <v>367</v>
      </c>
      <c r="D269" s="29" t="s">
        <v>54</v>
      </c>
      <c r="E269" s="29" t="s">
        <v>556</v>
      </c>
      <c r="F269" s="15">
        <v>1</v>
      </c>
      <c r="G269" s="15">
        <v>0</v>
      </c>
      <c r="H269" s="15">
        <f t="shared" si="12"/>
        <v>1</v>
      </c>
      <c r="I269" s="30">
        <v>0</v>
      </c>
      <c r="J269" s="28">
        <v>1</v>
      </c>
      <c r="K269" s="30">
        <v>0</v>
      </c>
      <c r="L269" s="31">
        <v>0</v>
      </c>
      <c r="M269" s="31">
        <v>0</v>
      </c>
      <c r="N269" s="31">
        <f t="shared" si="14"/>
        <v>1</v>
      </c>
      <c r="O269" s="16"/>
    </row>
    <row r="270" spans="1:15" s="2" customFormat="1" ht="25.5" x14ac:dyDescent="0.25">
      <c r="A270" s="35"/>
      <c r="B270" s="62" t="s">
        <v>557</v>
      </c>
      <c r="C270" s="15" t="s">
        <v>398</v>
      </c>
      <c r="D270" s="29" t="s">
        <v>280</v>
      </c>
      <c r="E270" s="49" t="s">
        <v>558</v>
      </c>
      <c r="F270" s="15">
        <v>2</v>
      </c>
      <c r="G270" s="15">
        <v>0</v>
      </c>
      <c r="H270" s="15">
        <f t="shared" si="12"/>
        <v>2</v>
      </c>
      <c r="I270" s="30">
        <v>0</v>
      </c>
      <c r="J270" s="30">
        <v>0</v>
      </c>
      <c r="K270" s="30">
        <v>2</v>
      </c>
      <c r="L270" s="31">
        <v>0</v>
      </c>
      <c r="M270" s="31">
        <v>0</v>
      </c>
      <c r="N270" s="31">
        <f t="shared" si="14"/>
        <v>2</v>
      </c>
      <c r="O270" s="16" t="s">
        <v>874</v>
      </c>
    </row>
    <row r="271" spans="1:15" s="2" customFormat="1" ht="12.75" x14ac:dyDescent="0.25">
      <c r="A271" s="35"/>
      <c r="B271" s="62" t="s">
        <v>559</v>
      </c>
      <c r="C271" s="40" t="s">
        <v>357</v>
      </c>
      <c r="D271" s="29" t="s">
        <v>56</v>
      </c>
      <c r="E271" s="49" t="s">
        <v>560</v>
      </c>
      <c r="F271" s="15">
        <v>5</v>
      </c>
      <c r="G271" s="15">
        <v>0</v>
      </c>
      <c r="H271" s="15">
        <f t="shared" si="12"/>
        <v>5</v>
      </c>
      <c r="I271" s="30">
        <v>0</v>
      </c>
      <c r="J271" s="30">
        <v>0</v>
      </c>
      <c r="K271" s="30">
        <v>5</v>
      </c>
      <c r="L271" s="31">
        <v>0</v>
      </c>
      <c r="M271" s="31">
        <v>0</v>
      </c>
      <c r="N271" s="31">
        <f t="shared" si="14"/>
        <v>5</v>
      </c>
      <c r="O271" s="16" t="s">
        <v>875</v>
      </c>
    </row>
    <row r="272" spans="1:15" s="2" customFormat="1" ht="12.75" x14ac:dyDescent="0.25">
      <c r="A272" s="35"/>
      <c r="B272" s="62" t="s">
        <v>561</v>
      </c>
      <c r="C272" s="40" t="s">
        <v>398</v>
      </c>
      <c r="D272" s="29" t="s">
        <v>562</v>
      </c>
      <c r="E272" s="49" t="s">
        <v>563</v>
      </c>
      <c r="F272" s="15">
        <v>1</v>
      </c>
      <c r="G272" s="15">
        <v>0</v>
      </c>
      <c r="H272" s="15">
        <f t="shared" si="12"/>
        <v>1</v>
      </c>
      <c r="I272" s="30">
        <v>0</v>
      </c>
      <c r="J272" s="30">
        <v>0</v>
      </c>
      <c r="K272" s="30">
        <v>1</v>
      </c>
      <c r="L272" s="31">
        <v>0</v>
      </c>
      <c r="M272" s="31">
        <v>0</v>
      </c>
      <c r="N272" s="31">
        <f t="shared" si="14"/>
        <v>1</v>
      </c>
      <c r="O272" s="16" t="s">
        <v>875</v>
      </c>
    </row>
    <row r="273" spans="1:15" s="2" customFormat="1" ht="51" x14ac:dyDescent="0.25">
      <c r="A273" s="29"/>
      <c r="B273" s="38" t="s">
        <v>564</v>
      </c>
      <c r="C273" s="15" t="s">
        <v>367</v>
      </c>
      <c r="D273" s="29" t="s">
        <v>58</v>
      </c>
      <c r="E273" s="29" t="s">
        <v>565</v>
      </c>
      <c r="F273" s="15">
        <v>4</v>
      </c>
      <c r="G273" s="15">
        <v>0</v>
      </c>
      <c r="H273" s="15">
        <f t="shared" si="12"/>
        <v>4</v>
      </c>
      <c r="I273" s="30">
        <v>0</v>
      </c>
      <c r="J273" s="28">
        <v>4</v>
      </c>
      <c r="K273" s="30">
        <v>0</v>
      </c>
      <c r="L273" s="31">
        <v>0</v>
      </c>
      <c r="M273" s="31">
        <v>0</v>
      </c>
      <c r="N273" s="31">
        <f t="shared" si="14"/>
        <v>4</v>
      </c>
      <c r="O273" s="16"/>
    </row>
    <row r="274" spans="1:15" s="2" customFormat="1" ht="38.25" x14ac:dyDescent="0.25">
      <c r="A274" s="35"/>
      <c r="B274" s="62" t="s">
        <v>566</v>
      </c>
      <c r="C274" s="15" t="s">
        <v>357</v>
      </c>
      <c r="D274" s="29" t="s">
        <v>59</v>
      </c>
      <c r="E274" s="39" t="s">
        <v>956</v>
      </c>
      <c r="F274" s="28">
        <v>1</v>
      </c>
      <c r="G274" s="28">
        <v>0</v>
      </c>
      <c r="H274" s="28">
        <f t="shared" si="12"/>
        <v>1</v>
      </c>
      <c r="I274" s="30">
        <v>1</v>
      </c>
      <c r="J274" s="30">
        <v>0</v>
      </c>
      <c r="K274" s="30">
        <v>0</v>
      </c>
      <c r="L274" s="31">
        <v>0</v>
      </c>
      <c r="M274" s="31">
        <v>0</v>
      </c>
      <c r="N274" s="31">
        <f t="shared" si="14"/>
        <v>1</v>
      </c>
      <c r="O274" s="16" t="s">
        <v>876</v>
      </c>
    </row>
    <row r="275" spans="1:15" s="2" customFormat="1" ht="38.25" x14ac:dyDescent="0.25">
      <c r="A275" s="35"/>
      <c r="B275" s="62" t="s">
        <v>567</v>
      </c>
      <c r="C275" s="15" t="s">
        <v>357</v>
      </c>
      <c r="D275" s="29" t="s">
        <v>59</v>
      </c>
      <c r="E275" s="36" t="s">
        <v>568</v>
      </c>
      <c r="F275" s="13">
        <v>1</v>
      </c>
      <c r="G275" s="13">
        <v>0</v>
      </c>
      <c r="H275" s="13">
        <f t="shared" si="12"/>
        <v>1</v>
      </c>
      <c r="I275" s="30">
        <v>0</v>
      </c>
      <c r="J275" s="30">
        <v>0</v>
      </c>
      <c r="K275" s="30">
        <v>1</v>
      </c>
      <c r="L275" s="31">
        <v>0</v>
      </c>
      <c r="M275" s="31">
        <v>0</v>
      </c>
      <c r="N275" s="31">
        <f t="shared" si="14"/>
        <v>1</v>
      </c>
      <c r="O275" s="16" t="s">
        <v>877</v>
      </c>
    </row>
    <row r="276" spans="1:15" s="2" customFormat="1" ht="38.25" x14ac:dyDescent="0.25">
      <c r="A276" s="35"/>
      <c r="B276" s="62" t="s">
        <v>569</v>
      </c>
      <c r="C276" s="15" t="s">
        <v>357</v>
      </c>
      <c r="D276" s="29" t="s">
        <v>59</v>
      </c>
      <c r="E276" s="36" t="s">
        <v>570</v>
      </c>
      <c r="F276" s="13">
        <v>3</v>
      </c>
      <c r="G276" s="13">
        <v>0</v>
      </c>
      <c r="H276" s="13">
        <f t="shared" si="12"/>
        <v>3</v>
      </c>
      <c r="I276" s="30">
        <v>0</v>
      </c>
      <c r="J276" s="30">
        <v>0</v>
      </c>
      <c r="K276" s="30">
        <v>3</v>
      </c>
      <c r="L276" s="31">
        <v>0</v>
      </c>
      <c r="M276" s="31">
        <v>0</v>
      </c>
      <c r="N276" s="31">
        <f t="shared" si="14"/>
        <v>3</v>
      </c>
      <c r="O276" s="16" t="s">
        <v>878</v>
      </c>
    </row>
    <row r="277" spans="1:15" s="2" customFormat="1" ht="12.75" x14ac:dyDescent="0.25">
      <c r="A277" s="29"/>
      <c r="B277" s="47" t="s">
        <v>571</v>
      </c>
      <c r="C277" s="40" t="s">
        <v>357</v>
      </c>
      <c r="D277" s="29" t="s">
        <v>60</v>
      </c>
      <c r="E277" s="32" t="s">
        <v>572</v>
      </c>
      <c r="F277" s="14">
        <v>0</v>
      </c>
      <c r="G277" s="14">
        <v>0</v>
      </c>
      <c r="H277" s="13">
        <f t="shared" si="12"/>
        <v>0</v>
      </c>
      <c r="I277" s="30">
        <v>0</v>
      </c>
      <c r="J277" s="28">
        <v>0</v>
      </c>
      <c r="K277" s="30">
        <v>0</v>
      </c>
      <c r="L277" s="31">
        <v>0</v>
      </c>
      <c r="M277" s="31">
        <v>0</v>
      </c>
      <c r="N277" s="31">
        <f t="shared" si="14"/>
        <v>0</v>
      </c>
      <c r="O277" s="16" t="s">
        <v>842</v>
      </c>
    </row>
    <row r="278" spans="1:15" s="2" customFormat="1" ht="51" x14ac:dyDescent="0.25">
      <c r="A278" s="29"/>
      <c r="B278" s="47" t="s">
        <v>573</v>
      </c>
      <c r="C278" s="40" t="s">
        <v>357</v>
      </c>
      <c r="D278" s="29" t="s">
        <v>60</v>
      </c>
      <c r="E278" s="32" t="s">
        <v>574</v>
      </c>
      <c r="F278" s="14">
        <v>2</v>
      </c>
      <c r="G278" s="14">
        <v>0</v>
      </c>
      <c r="H278" s="13">
        <f t="shared" si="12"/>
        <v>2</v>
      </c>
      <c r="I278" s="30">
        <v>2</v>
      </c>
      <c r="J278" s="28">
        <v>0</v>
      </c>
      <c r="K278" s="30">
        <v>0</v>
      </c>
      <c r="L278" s="31">
        <v>0</v>
      </c>
      <c r="M278" s="31">
        <v>0</v>
      </c>
      <c r="N278" s="31">
        <f t="shared" si="14"/>
        <v>2</v>
      </c>
      <c r="O278" s="16" t="s">
        <v>879</v>
      </c>
    </row>
    <row r="279" spans="1:15" s="2" customFormat="1" ht="25.5" x14ac:dyDescent="0.25">
      <c r="A279" s="29"/>
      <c r="B279" s="47" t="s">
        <v>575</v>
      </c>
      <c r="C279" s="15" t="s">
        <v>357</v>
      </c>
      <c r="D279" s="29" t="s">
        <v>60</v>
      </c>
      <c r="E279" s="29" t="s">
        <v>61</v>
      </c>
      <c r="F279" s="15">
        <v>1</v>
      </c>
      <c r="G279" s="15">
        <v>0</v>
      </c>
      <c r="H279" s="13">
        <f t="shared" si="12"/>
        <v>1</v>
      </c>
      <c r="I279" s="28">
        <v>0</v>
      </c>
      <c r="J279" s="28">
        <v>0</v>
      </c>
      <c r="K279" s="30">
        <v>1</v>
      </c>
      <c r="L279" s="31">
        <v>0</v>
      </c>
      <c r="M279" s="31">
        <v>0</v>
      </c>
      <c r="N279" s="31">
        <f t="shared" si="14"/>
        <v>1</v>
      </c>
      <c r="O279" s="16" t="s">
        <v>880</v>
      </c>
    </row>
    <row r="280" spans="1:15" s="2" customFormat="1" ht="25.5" x14ac:dyDescent="0.25">
      <c r="A280" s="29"/>
      <c r="B280" s="47" t="s">
        <v>576</v>
      </c>
      <c r="C280" s="15" t="s">
        <v>357</v>
      </c>
      <c r="D280" s="29" t="s">
        <v>60</v>
      </c>
      <c r="E280" s="29" t="s">
        <v>577</v>
      </c>
      <c r="F280" s="15">
        <v>1</v>
      </c>
      <c r="G280" s="15">
        <v>0</v>
      </c>
      <c r="H280" s="13">
        <f t="shared" si="12"/>
        <v>1</v>
      </c>
      <c r="I280" s="28">
        <v>0</v>
      </c>
      <c r="J280" s="28">
        <v>0</v>
      </c>
      <c r="K280" s="30">
        <v>0</v>
      </c>
      <c r="L280" s="31">
        <v>1</v>
      </c>
      <c r="M280" s="31">
        <v>0</v>
      </c>
      <c r="N280" s="31">
        <f t="shared" si="14"/>
        <v>1</v>
      </c>
      <c r="O280" s="16" t="s">
        <v>578</v>
      </c>
    </row>
    <row r="281" spans="1:15" s="2" customFormat="1" ht="38.25" x14ac:dyDescent="0.25">
      <c r="A281" s="29"/>
      <c r="B281" s="32" t="s">
        <v>579</v>
      </c>
      <c r="C281" s="12" t="s">
        <v>367</v>
      </c>
      <c r="D281" s="29" t="s">
        <v>62</v>
      </c>
      <c r="E281" s="29" t="s">
        <v>580</v>
      </c>
      <c r="F281" s="15">
        <v>1</v>
      </c>
      <c r="G281" s="15">
        <v>0</v>
      </c>
      <c r="H281" s="13">
        <f t="shared" si="12"/>
        <v>1</v>
      </c>
      <c r="I281" s="28">
        <v>1</v>
      </c>
      <c r="J281" s="28">
        <v>0</v>
      </c>
      <c r="K281" s="30">
        <v>0</v>
      </c>
      <c r="L281" s="31">
        <v>0</v>
      </c>
      <c r="M281" s="31">
        <v>0</v>
      </c>
      <c r="N281" s="31">
        <f t="shared" si="14"/>
        <v>1</v>
      </c>
      <c r="O281" s="16" t="s">
        <v>881</v>
      </c>
    </row>
    <row r="282" spans="1:15" s="2" customFormat="1" ht="25.5" x14ac:dyDescent="0.25">
      <c r="A282" s="29"/>
      <c r="B282" s="47" t="s">
        <v>581</v>
      </c>
      <c r="C282" s="15" t="s">
        <v>398</v>
      </c>
      <c r="D282" s="29" t="s">
        <v>62</v>
      </c>
      <c r="E282" s="29" t="s">
        <v>582</v>
      </c>
      <c r="F282" s="15">
        <v>1</v>
      </c>
      <c r="G282" s="15">
        <v>0</v>
      </c>
      <c r="H282" s="13">
        <f t="shared" si="12"/>
        <v>1</v>
      </c>
      <c r="I282" s="28">
        <v>0</v>
      </c>
      <c r="J282" s="28">
        <v>0</v>
      </c>
      <c r="K282" s="30">
        <v>1</v>
      </c>
      <c r="L282" s="31">
        <v>0</v>
      </c>
      <c r="M282" s="31">
        <v>0</v>
      </c>
      <c r="N282" s="31">
        <f t="shared" si="14"/>
        <v>1</v>
      </c>
      <c r="O282" s="16" t="s">
        <v>860</v>
      </c>
    </row>
    <row r="283" spans="1:15" s="2" customFormat="1" ht="12.75" x14ac:dyDescent="0.25">
      <c r="A283" s="29"/>
      <c r="B283" s="47" t="s">
        <v>583</v>
      </c>
      <c r="C283" s="12" t="s">
        <v>398</v>
      </c>
      <c r="D283" s="29" t="s">
        <v>62</v>
      </c>
      <c r="E283" s="27" t="s">
        <v>584</v>
      </c>
      <c r="F283" s="96">
        <v>4</v>
      </c>
      <c r="G283" s="96">
        <v>0</v>
      </c>
      <c r="H283" s="13">
        <f t="shared" si="12"/>
        <v>4</v>
      </c>
      <c r="I283" s="28">
        <v>0</v>
      </c>
      <c r="J283" s="28">
        <v>0</v>
      </c>
      <c r="K283" s="30">
        <v>4</v>
      </c>
      <c r="L283" s="31">
        <v>0</v>
      </c>
      <c r="M283" s="31">
        <v>0</v>
      </c>
      <c r="N283" s="31">
        <f t="shared" si="14"/>
        <v>4</v>
      </c>
      <c r="O283" s="16" t="s">
        <v>860</v>
      </c>
    </row>
    <row r="284" spans="1:15" s="2" customFormat="1" ht="12.75" x14ac:dyDescent="0.25">
      <c r="A284" s="29"/>
      <c r="B284" s="47" t="s">
        <v>585</v>
      </c>
      <c r="C284" s="12" t="s">
        <v>398</v>
      </c>
      <c r="D284" s="29" t="s">
        <v>62</v>
      </c>
      <c r="E284" s="29" t="s">
        <v>586</v>
      </c>
      <c r="F284" s="96">
        <v>2</v>
      </c>
      <c r="G284" s="96">
        <v>0</v>
      </c>
      <c r="H284" s="13">
        <f t="shared" si="12"/>
        <v>2</v>
      </c>
      <c r="I284" s="28">
        <v>0</v>
      </c>
      <c r="J284" s="28">
        <v>0</v>
      </c>
      <c r="K284" s="30">
        <v>0</v>
      </c>
      <c r="L284" s="31">
        <v>2</v>
      </c>
      <c r="M284" s="31">
        <v>0</v>
      </c>
      <c r="N284" s="31">
        <f t="shared" si="14"/>
        <v>2</v>
      </c>
      <c r="O284" s="16" t="s">
        <v>787</v>
      </c>
    </row>
    <row r="285" spans="1:15" s="2" customFormat="1" ht="25.5" x14ac:dyDescent="0.25">
      <c r="A285" s="29"/>
      <c r="B285" s="47" t="s">
        <v>587</v>
      </c>
      <c r="C285" s="40" t="s">
        <v>357</v>
      </c>
      <c r="D285" s="29" t="s">
        <v>63</v>
      </c>
      <c r="E285" s="5" t="s">
        <v>588</v>
      </c>
      <c r="F285" s="15">
        <v>5</v>
      </c>
      <c r="G285" s="15">
        <v>0</v>
      </c>
      <c r="H285" s="13">
        <f t="shared" si="12"/>
        <v>5</v>
      </c>
      <c r="I285" s="30">
        <v>0</v>
      </c>
      <c r="J285" s="28">
        <v>0</v>
      </c>
      <c r="K285" s="30">
        <v>5</v>
      </c>
      <c r="L285" s="31">
        <v>0</v>
      </c>
      <c r="M285" s="31">
        <v>0</v>
      </c>
      <c r="N285" s="31">
        <f t="shared" si="14"/>
        <v>5</v>
      </c>
      <c r="O285" s="16"/>
    </row>
    <row r="286" spans="1:15" s="2" customFormat="1" ht="25.5" x14ac:dyDescent="0.25">
      <c r="A286" s="35"/>
      <c r="B286" s="62" t="s">
        <v>589</v>
      </c>
      <c r="C286" s="40" t="s">
        <v>357</v>
      </c>
      <c r="D286" s="29" t="s">
        <v>64</v>
      </c>
      <c r="E286" s="62" t="s">
        <v>590</v>
      </c>
      <c r="F286" s="67">
        <v>0</v>
      </c>
      <c r="G286" s="67">
        <v>0</v>
      </c>
      <c r="H286" s="67">
        <f t="shared" si="12"/>
        <v>0</v>
      </c>
      <c r="I286" s="30">
        <v>-1</v>
      </c>
      <c r="J286" s="30">
        <v>0</v>
      </c>
      <c r="K286" s="30">
        <v>1</v>
      </c>
      <c r="L286" s="31">
        <v>0</v>
      </c>
      <c r="M286" s="31">
        <v>0</v>
      </c>
      <c r="N286" s="31">
        <f t="shared" si="14"/>
        <v>0</v>
      </c>
      <c r="O286" s="16" t="s">
        <v>767</v>
      </c>
    </row>
    <row r="287" spans="1:15" s="2" customFormat="1" ht="25.5" x14ac:dyDescent="0.25">
      <c r="A287" s="35"/>
      <c r="B287" s="62" t="s">
        <v>591</v>
      </c>
      <c r="C287" s="40" t="s">
        <v>357</v>
      </c>
      <c r="D287" s="29" t="s">
        <v>64</v>
      </c>
      <c r="E287" s="62" t="s">
        <v>592</v>
      </c>
      <c r="F287" s="67">
        <v>1</v>
      </c>
      <c r="G287" s="67">
        <v>0</v>
      </c>
      <c r="H287" s="67">
        <f t="shared" si="12"/>
        <v>1</v>
      </c>
      <c r="I287" s="30">
        <v>0</v>
      </c>
      <c r="J287" s="30">
        <v>1</v>
      </c>
      <c r="K287" s="30">
        <v>0</v>
      </c>
      <c r="L287" s="31">
        <v>0</v>
      </c>
      <c r="M287" s="31">
        <v>0</v>
      </c>
      <c r="N287" s="31">
        <f t="shared" si="14"/>
        <v>1</v>
      </c>
      <c r="O287" s="16" t="s">
        <v>882</v>
      </c>
    </row>
    <row r="288" spans="1:15" s="2" customFormat="1" ht="25.5" x14ac:dyDescent="0.25">
      <c r="A288" s="35"/>
      <c r="B288" s="43" t="s">
        <v>593</v>
      </c>
      <c r="C288" s="15" t="s">
        <v>357</v>
      </c>
      <c r="D288" s="29" t="s">
        <v>64</v>
      </c>
      <c r="E288" s="45" t="s">
        <v>594</v>
      </c>
      <c r="F288" s="74">
        <v>1</v>
      </c>
      <c r="G288" s="74">
        <v>0</v>
      </c>
      <c r="H288" s="74">
        <f t="shared" si="12"/>
        <v>1</v>
      </c>
      <c r="I288" s="28">
        <v>0</v>
      </c>
      <c r="J288" s="30">
        <v>0</v>
      </c>
      <c r="K288" s="28">
        <v>1</v>
      </c>
      <c r="L288" s="31">
        <v>0</v>
      </c>
      <c r="M288" s="31">
        <v>0</v>
      </c>
      <c r="N288" s="31">
        <f t="shared" si="14"/>
        <v>1</v>
      </c>
      <c r="O288" s="16" t="s">
        <v>883</v>
      </c>
    </row>
    <row r="289" spans="1:15" s="2" customFormat="1" ht="12.75" x14ac:dyDescent="0.25">
      <c r="A289" s="35"/>
      <c r="B289" s="62" t="s">
        <v>595</v>
      </c>
      <c r="C289" s="40" t="s">
        <v>357</v>
      </c>
      <c r="D289" s="29" t="s">
        <v>65</v>
      </c>
      <c r="E289" s="45" t="s">
        <v>596</v>
      </c>
      <c r="F289" s="74">
        <v>1</v>
      </c>
      <c r="G289" s="74">
        <v>0</v>
      </c>
      <c r="H289" s="74">
        <f t="shared" si="12"/>
        <v>1</v>
      </c>
      <c r="I289" s="28">
        <v>1</v>
      </c>
      <c r="J289" s="30">
        <v>0</v>
      </c>
      <c r="K289" s="28">
        <v>0</v>
      </c>
      <c r="L289" s="31">
        <v>0</v>
      </c>
      <c r="M289" s="31">
        <v>0</v>
      </c>
      <c r="N289" s="31">
        <f t="shared" si="14"/>
        <v>1</v>
      </c>
      <c r="O289" s="16" t="s">
        <v>884</v>
      </c>
    </row>
    <row r="290" spans="1:15" s="2" customFormat="1" ht="25.5" x14ac:dyDescent="0.25">
      <c r="A290" s="35"/>
      <c r="B290" s="62" t="s">
        <v>597</v>
      </c>
      <c r="C290" s="40" t="s">
        <v>357</v>
      </c>
      <c r="D290" s="29" t="s">
        <v>65</v>
      </c>
      <c r="E290" s="45" t="s">
        <v>598</v>
      </c>
      <c r="F290" s="74">
        <v>-2</v>
      </c>
      <c r="G290" s="74">
        <v>0</v>
      </c>
      <c r="H290" s="74">
        <f t="shared" si="12"/>
        <v>-2</v>
      </c>
      <c r="I290" s="28">
        <v>-2</v>
      </c>
      <c r="J290" s="30">
        <v>0</v>
      </c>
      <c r="K290" s="28">
        <v>0</v>
      </c>
      <c r="L290" s="31">
        <v>0</v>
      </c>
      <c r="M290" s="31">
        <v>0</v>
      </c>
      <c r="N290" s="31">
        <f t="shared" si="14"/>
        <v>-2</v>
      </c>
      <c r="O290" s="16" t="s">
        <v>885</v>
      </c>
    </row>
    <row r="291" spans="1:15" s="2" customFormat="1" ht="12.75" x14ac:dyDescent="0.25">
      <c r="A291" s="35"/>
      <c r="B291" s="62" t="s">
        <v>599</v>
      </c>
      <c r="C291" s="40" t="s">
        <v>357</v>
      </c>
      <c r="D291" s="29" t="s">
        <v>65</v>
      </c>
      <c r="E291" s="45" t="s">
        <v>600</v>
      </c>
      <c r="F291" s="74">
        <v>1</v>
      </c>
      <c r="G291" s="74">
        <v>0</v>
      </c>
      <c r="H291" s="74">
        <f t="shared" si="12"/>
        <v>1</v>
      </c>
      <c r="I291" s="28">
        <v>0</v>
      </c>
      <c r="J291" s="30">
        <v>0</v>
      </c>
      <c r="K291" s="28">
        <v>1</v>
      </c>
      <c r="L291" s="31">
        <v>0</v>
      </c>
      <c r="M291" s="31">
        <v>0</v>
      </c>
      <c r="N291" s="31">
        <f t="shared" si="14"/>
        <v>1</v>
      </c>
      <c r="O291" s="16" t="s">
        <v>886</v>
      </c>
    </row>
    <row r="292" spans="1:15" s="2" customFormat="1" ht="12.75" x14ac:dyDescent="0.25">
      <c r="A292" s="35"/>
      <c r="B292" s="62" t="s">
        <v>601</v>
      </c>
      <c r="C292" s="40" t="s">
        <v>357</v>
      </c>
      <c r="D292" s="29" t="s">
        <v>65</v>
      </c>
      <c r="E292" s="45" t="s">
        <v>602</v>
      </c>
      <c r="F292" s="74">
        <v>0</v>
      </c>
      <c r="G292" s="74">
        <v>0</v>
      </c>
      <c r="H292" s="74">
        <f t="shared" si="12"/>
        <v>0</v>
      </c>
      <c r="I292" s="28">
        <v>0</v>
      </c>
      <c r="J292" s="30">
        <v>0</v>
      </c>
      <c r="K292" s="28">
        <v>0</v>
      </c>
      <c r="L292" s="31">
        <v>0</v>
      </c>
      <c r="M292" s="31">
        <v>0</v>
      </c>
      <c r="N292" s="31">
        <f t="shared" si="14"/>
        <v>0</v>
      </c>
      <c r="O292" s="16" t="s">
        <v>887</v>
      </c>
    </row>
    <row r="293" spans="1:15" s="2" customFormat="1" ht="12.75" x14ac:dyDescent="0.25">
      <c r="A293" s="35"/>
      <c r="B293" s="62" t="s">
        <v>603</v>
      </c>
      <c r="C293" s="40" t="s">
        <v>357</v>
      </c>
      <c r="D293" s="29" t="s">
        <v>65</v>
      </c>
      <c r="E293" s="45" t="s">
        <v>604</v>
      </c>
      <c r="F293" s="74">
        <v>0</v>
      </c>
      <c r="G293" s="74">
        <v>0</v>
      </c>
      <c r="H293" s="74">
        <f t="shared" si="12"/>
        <v>0</v>
      </c>
      <c r="I293" s="28">
        <v>0</v>
      </c>
      <c r="J293" s="30">
        <v>0</v>
      </c>
      <c r="K293" s="28">
        <v>0</v>
      </c>
      <c r="L293" s="31">
        <v>0</v>
      </c>
      <c r="M293" s="31">
        <v>0</v>
      </c>
      <c r="N293" s="31">
        <f t="shared" si="14"/>
        <v>0</v>
      </c>
      <c r="O293" s="16" t="s">
        <v>605</v>
      </c>
    </row>
    <row r="294" spans="1:15" s="2" customFormat="1" ht="25.5" x14ac:dyDescent="0.25">
      <c r="A294" s="35"/>
      <c r="B294" s="62" t="s">
        <v>606</v>
      </c>
      <c r="C294" s="12" t="s">
        <v>357</v>
      </c>
      <c r="D294" s="29" t="s">
        <v>66</v>
      </c>
      <c r="E294" s="36" t="s">
        <v>607</v>
      </c>
      <c r="F294" s="13">
        <v>1</v>
      </c>
      <c r="G294" s="13">
        <v>0</v>
      </c>
      <c r="H294" s="74">
        <f t="shared" si="12"/>
        <v>1</v>
      </c>
      <c r="I294" s="30">
        <v>0</v>
      </c>
      <c r="J294" s="30">
        <v>0</v>
      </c>
      <c r="K294" s="28">
        <v>1</v>
      </c>
      <c r="L294" s="31">
        <v>0</v>
      </c>
      <c r="M294" s="31">
        <v>0</v>
      </c>
      <c r="N294" s="31">
        <f t="shared" si="14"/>
        <v>1</v>
      </c>
      <c r="O294" s="16"/>
    </row>
    <row r="295" spans="1:15" s="2" customFormat="1" ht="12.75" x14ac:dyDescent="0.25">
      <c r="A295" s="35"/>
      <c r="B295" s="62" t="s">
        <v>608</v>
      </c>
      <c r="C295" s="12" t="s">
        <v>357</v>
      </c>
      <c r="D295" s="29" t="s">
        <v>66</v>
      </c>
      <c r="E295" s="36" t="s">
        <v>609</v>
      </c>
      <c r="F295" s="13">
        <v>1</v>
      </c>
      <c r="G295" s="13">
        <v>0</v>
      </c>
      <c r="H295" s="74">
        <f t="shared" si="12"/>
        <v>1</v>
      </c>
      <c r="I295" s="30">
        <v>0</v>
      </c>
      <c r="J295" s="30">
        <v>0</v>
      </c>
      <c r="K295" s="28">
        <v>0</v>
      </c>
      <c r="L295" s="31">
        <v>1</v>
      </c>
      <c r="M295" s="31">
        <v>0</v>
      </c>
      <c r="N295" s="31">
        <f t="shared" si="14"/>
        <v>1</v>
      </c>
      <c r="O295" s="16" t="s">
        <v>802</v>
      </c>
    </row>
    <row r="296" spans="1:15" s="2" customFormat="1" ht="12.75" x14ac:dyDescent="0.25">
      <c r="A296" s="35"/>
      <c r="B296" s="62" t="s">
        <v>610</v>
      </c>
      <c r="C296" s="12" t="s">
        <v>398</v>
      </c>
      <c r="D296" s="29" t="s">
        <v>66</v>
      </c>
      <c r="E296" s="36" t="s">
        <v>611</v>
      </c>
      <c r="F296" s="13">
        <v>3</v>
      </c>
      <c r="G296" s="13">
        <v>0</v>
      </c>
      <c r="H296" s="13">
        <f t="shared" si="12"/>
        <v>3</v>
      </c>
      <c r="I296" s="30">
        <v>0</v>
      </c>
      <c r="J296" s="30">
        <v>0</v>
      </c>
      <c r="K296" s="28">
        <v>3</v>
      </c>
      <c r="L296" s="31">
        <v>0</v>
      </c>
      <c r="M296" s="31">
        <v>0</v>
      </c>
      <c r="N296" s="31">
        <f t="shared" si="14"/>
        <v>3</v>
      </c>
      <c r="O296" s="16" t="s">
        <v>802</v>
      </c>
    </row>
    <row r="297" spans="1:15" s="2" customFormat="1" ht="38.25" x14ac:dyDescent="0.25">
      <c r="A297" s="29"/>
      <c r="B297" s="32" t="s">
        <v>612</v>
      </c>
      <c r="C297" s="15" t="s">
        <v>367</v>
      </c>
      <c r="D297" s="29" t="s">
        <v>66</v>
      </c>
      <c r="E297" s="29" t="s">
        <v>613</v>
      </c>
      <c r="F297" s="15">
        <v>1</v>
      </c>
      <c r="G297" s="15">
        <v>0</v>
      </c>
      <c r="H297" s="15">
        <f t="shared" ref="H297:H319" si="15">SUM(F297-G297)</f>
        <v>1</v>
      </c>
      <c r="I297" s="28">
        <v>0</v>
      </c>
      <c r="J297" s="28">
        <v>0</v>
      </c>
      <c r="K297" s="30">
        <v>1</v>
      </c>
      <c r="L297" s="31">
        <v>0</v>
      </c>
      <c r="M297" s="31">
        <v>0</v>
      </c>
      <c r="N297" s="31">
        <f t="shared" ref="N297:N319" si="16">SUM(I297:M297)</f>
        <v>1</v>
      </c>
      <c r="O297" s="16" t="s">
        <v>888</v>
      </c>
    </row>
    <row r="298" spans="1:15" s="2" customFormat="1" ht="12.75" x14ac:dyDescent="0.25">
      <c r="A298" s="29"/>
      <c r="B298" s="47" t="s">
        <v>614</v>
      </c>
      <c r="C298" s="15" t="s">
        <v>357</v>
      </c>
      <c r="D298" s="29" t="s">
        <v>66</v>
      </c>
      <c r="E298" s="29" t="s">
        <v>615</v>
      </c>
      <c r="F298" s="15">
        <v>5</v>
      </c>
      <c r="G298" s="15">
        <v>0</v>
      </c>
      <c r="H298" s="15">
        <f t="shared" si="15"/>
        <v>5</v>
      </c>
      <c r="I298" s="28">
        <v>0</v>
      </c>
      <c r="J298" s="28">
        <v>0</v>
      </c>
      <c r="K298" s="30">
        <v>0</v>
      </c>
      <c r="L298" s="31">
        <v>5</v>
      </c>
      <c r="M298" s="31">
        <v>0</v>
      </c>
      <c r="N298" s="31">
        <f t="shared" si="16"/>
        <v>5</v>
      </c>
      <c r="O298" s="16" t="s">
        <v>889</v>
      </c>
    </row>
    <row r="299" spans="1:15" s="2" customFormat="1" ht="12.75" x14ac:dyDescent="0.25">
      <c r="A299" s="29"/>
      <c r="B299" s="47" t="s">
        <v>616</v>
      </c>
      <c r="C299" s="15" t="s">
        <v>357</v>
      </c>
      <c r="D299" s="29" t="s">
        <v>66</v>
      </c>
      <c r="E299" s="29" t="s">
        <v>617</v>
      </c>
      <c r="F299" s="15">
        <v>1</v>
      </c>
      <c r="G299" s="15">
        <v>0</v>
      </c>
      <c r="H299" s="15">
        <f t="shared" si="15"/>
        <v>1</v>
      </c>
      <c r="I299" s="28">
        <v>0</v>
      </c>
      <c r="J299" s="28">
        <v>0</v>
      </c>
      <c r="K299" s="30">
        <v>1</v>
      </c>
      <c r="L299" s="31">
        <v>0</v>
      </c>
      <c r="M299" s="31">
        <v>0</v>
      </c>
      <c r="N299" s="31">
        <f t="shared" si="16"/>
        <v>1</v>
      </c>
      <c r="O299" s="16" t="s">
        <v>890</v>
      </c>
    </row>
    <row r="300" spans="1:15" s="2" customFormat="1" ht="25.5" x14ac:dyDescent="0.25">
      <c r="A300" s="35"/>
      <c r="B300" s="47" t="s">
        <v>618</v>
      </c>
      <c r="C300" s="40" t="s">
        <v>357</v>
      </c>
      <c r="D300" s="29" t="s">
        <v>67</v>
      </c>
      <c r="E300" s="49" t="s">
        <v>619</v>
      </c>
      <c r="F300" s="15">
        <v>1</v>
      </c>
      <c r="G300" s="15">
        <v>0</v>
      </c>
      <c r="H300" s="15">
        <f t="shared" si="15"/>
        <v>1</v>
      </c>
      <c r="I300" s="30">
        <v>0</v>
      </c>
      <c r="J300" s="30">
        <v>1</v>
      </c>
      <c r="K300" s="30">
        <v>0</v>
      </c>
      <c r="L300" s="31">
        <v>0</v>
      </c>
      <c r="M300" s="31">
        <v>0</v>
      </c>
      <c r="N300" s="31">
        <f t="shared" si="16"/>
        <v>1</v>
      </c>
      <c r="O300" s="16" t="s">
        <v>891</v>
      </c>
    </row>
    <row r="301" spans="1:15" s="2" customFormat="1" ht="25.5" x14ac:dyDescent="0.25">
      <c r="A301" s="35"/>
      <c r="B301" s="47" t="s">
        <v>620</v>
      </c>
      <c r="C301" s="40" t="s">
        <v>357</v>
      </c>
      <c r="D301" s="29" t="s">
        <v>67</v>
      </c>
      <c r="E301" s="49" t="s">
        <v>621</v>
      </c>
      <c r="F301" s="15">
        <v>1</v>
      </c>
      <c r="G301" s="15">
        <v>0</v>
      </c>
      <c r="H301" s="15">
        <f t="shared" si="15"/>
        <v>1</v>
      </c>
      <c r="I301" s="30">
        <v>0</v>
      </c>
      <c r="J301" s="30">
        <v>1</v>
      </c>
      <c r="K301" s="30">
        <v>0</v>
      </c>
      <c r="L301" s="31">
        <v>0</v>
      </c>
      <c r="M301" s="31">
        <v>0</v>
      </c>
      <c r="N301" s="31">
        <f t="shared" si="16"/>
        <v>1</v>
      </c>
      <c r="O301" s="16"/>
    </row>
    <row r="302" spans="1:15" s="2" customFormat="1" ht="51" x14ac:dyDescent="0.25">
      <c r="A302" s="35"/>
      <c r="B302" s="68" t="s">
        <v>622</v>
      </c>
      <c r="C302" s="54" t="s">
        <v>357</v>
      </c>
      <c r="D302" s="41" t="s">
        <v>67</v>
      </c>
      <c r="E302" s="41" t="s">
        <v>623</v>
      </c>
      <c r="F302" s="63">
        <v>3</v>
      </c>
      <c r="G302" s="63">
        <v>0</v>
      </c>
      <c r="H302" s="15">
        <f t="shared" si="15"/>
        <v>3</v>
      </c>
      <c r="I302" s="30">
        <v>0</v>
      </c>
      <c r="J302" s="30">
        <v>3</v>
      </c>
      <c r="K302" s="30">
        <v>0</v>
      </c>
      <c r="L302" s="31">
        <v>0</v>
      </c>
      <c r="M302" s="31">
        <v>0</v>
      </c>
      <c r="N302" s="31">
        <f t="shared" si="16"/>
        <v>3</v>
      </c>
      <c r="O302" s="77" t="s">
        <v>892</v>
      </c>
    </row>
    <row r="303" spans="1:15" s="2" customFormat="1" ht="12.75" x14ac:dyDescent="0.25">
      <c r="A303" s="35"/>
      <c r="B303" s="68" t="s">
        <v>624</v>
      </c>
      <c r="C303" s="54" t="s">
        <v>357</v>
      </c>
      <c r="D303" s="41" t="s">
        <v>67</v>
      </c>
      <c r="E303" s="42" t="s">
        <v>625</v>
      </c>
      <c r="F303" s="63">
        <v>1</v>
      </c>
      <c r="G303" s="63">
        <v>0</v>
      </c>
      <c r="H303" s="15">
        <f t="shared" si="15"/>
        <v>1</v>
      </c>
      <c r="I303" s="30">
        <v>0</v>
      </c>
      <c r="J303" s="30">
        <v>1</v>
      </c>
      <c r="K303" s="30">
        <v>0</v>
      </c>
      <c r="L303" s="31">
        <v>0</v>
      </c>
      <c r="M303" s="31">
        <v>0</v>
      </c>
      <c r="N303" s="31">
        <f t="shared" si="16"/>
        <v>1</v>
      </c>
      <c r="O303" s="77"/>
    </row>
    <row r="304" spans="1:15" s="2" customFormat="1" ht="38.25" x14ac:dyDescent="0.25">
      <c r="A304" s="29"/>
      <c r="B304" s="32" t="s">
        <v>626</v>
      </c>
      <c r="C304" s="12" t="s">
        <v>367</v>
      </c>
      <c r="D304" s="29" t="s">
        <v>67</v>
      </c>
      <c r="E304" s="29" t="s">
        <v>627</v>
      </c>
      <c r="F304" s="15">
        <v>0</v>
      </c>
      <c r="G304" s="15">
        <v>0</v>
      </c>
      <c r="H304" s="15">
        <f t="shared" si="15"/>
        <v>0</v>
      </c>
      <c r="I304" s="30">
        <v>0</v>
      </c>
      <c r="J304" s="28">
        <v>0</v>
      </c>
      <c r="K304" s="30">
        <v>0</v>
      </c>
      <c r="L304" s="31">
        <v>0</v>
      </c>
      <c r="M304" s="31">
        <v>0</v>
      </c>
      <c r="N304" s="31">
        <f t="shared" si="16"/>
        <v>0</v>
      </c>
      <c r="O304" s="16" t="s">
        <v>893</v>
      </c>
    </row>
    <row r="305" spans="1:15" s="2" customFormat="1" ht="51" x14ac:dyDescent="0.25">
      <c r="A305" s="35"/>
      <c r="B305" s="62" t="s">
        <v>628</v>
      </c>
      <c r="C305" s="40" t="s">
        <v>357</v>
      </c>
      <c r="D305" s="29" t="s">
        <v>68</v>
      </c>
      <c r="E305" s="43" t="s">
        <v>629</v>
      </c>
      <c r="F305" s="12">
        <v>7</v>
      </c>
      <c r="G305" s="12">
        <v>0</v>
      </c>
      <c r="H305" s="15">
        <f t="shared" si="15"/>
        <v>7</v>
      </c>
      <c r="I305" s="28">
        <v>0</v>
      </c>
      <c r="J305" s="30">
        <v>0</v>
      </c>
      <c r="K305" s="28">
        <v>7</v>
      </c>
      <c r="L305" s="28">
        <v>0</v>
      </c>
      <c r="M305" s="28">
        <v>0</v>
      </c>
      <c r="N305" s="31">
        <f t="shared" si="16"/>
        <v>7</v>
      </c>
      <c r="O305" s="16" t="s">
        <v>894</v>
      </c>
    </row>
    <row r="306" spans="1:15" s="2" customFormat="1" ht="38.25" x14ac:dyDescent="0.25">
      <c r="A306" s="35"/>
      <c r="B306" s="62" t="s">
        <v>630</v>
      </c>
      <c r="C306" s="40" t="s">
        <v>357</v>
      </c>
      <c r="D306" s="29" t="s">
        <v>68</v>
      </c>
      <c r="E306" s="38" t="s">
        <v>631</v>
      </c>
      <c r="F306" s="13">
        <v>1</v>
      </c>
      <c r="G306" s="13">
        <v>0</v>
      </c>
      <c r="H306" s="13">
        <f t="shared" si="15"/>
        <v>1</v>
      </c>
      <c r="I306" s="28">
        <v>0</v>
      </c>
      <c r="J306" s="30">
        <v>0</v>
      </c>
      <c r="K306" s="28">
        <v>0</v>
      </c>
      <c r="L306" s="28">
        <v>1</v>
      </c>
      <c r="M306" s="28">
        <v>0</v>
      </c>
      <c r="N306" s="31">
        <f t="shared" si="16"/>
        <v>1</v>
      </c>
      <c r="O306" s="16" t="s">
        <v>965</v>
      </c>
    </row>
    <row r="307" spans="1:15" s="2" customFormat="1" ht="25.5" x14ac:dyDescent="0.25">
      <c r="A307" s="35"/>
      <c r="B307" s="62" t="s">
        <v>632</v>
      </c>
      <c r="C307" s="12" t="s">
        <v>357</v>
      </c>
      <c r="D307" s="29" t="s">
        <v>70</v>
      </c>
      <c r="E307" s="38" t="s">
        <v>633</v>
      </c>
      <c r="F307" s="13">
        <v>1</v>
      </c>
      <c r="G307" s="13">
        <v>0</v>
      </c>
      <c r="H307" s="13">
        <f t="shared" si="15"/>
        <v>1</v>
      </c>
      <c r="I307" s="28">
        <v>0</v>
      </c>
      <c r="J307" s="28">
        <v>1</v>
      </c>
      <c r="K307" s="28">
        <v>0</v>
      </c>
      <c r="L307" s="28">
        <v>0</v>
      </c>
      <c r="M307" s="28">
        <v>0</v>
      </c>
      <c r="N307" s="31">
        <f t="shared" si="16"/>
        <v>1</v>
      </c>
      <c r="O307" s="16"/>
    </row>
    <row r="308" spans="1:15" s="2" customFormat="1" ht="12.75" x14ac:dyDescent="0.25">
      <c r="A308" s="35"/>
      <c r="B308" s="62" t="s">
        <v>634</v>
      </c>
      <c r="C308" s="12" t="s">
        <v>357</v>
      </c>
      <c r="D308" s="29" t="s">
        <v>70</v>
      </c>
      <c r="E308" s="38" t="s">
        <v>635</v>
      </c>
      <c r="F308" s="13">
        <v>1</v>
      </c>
      <c r="G308" s="13">
        <v>0</v>
      </c>
      <c r="H308" s="13">
        <f t="shared" si="15"/>
        <v>1</v>
      </c>
      <c r="I308" s="28">
        <v>0</v>
      </c>
      <c r="J308" s="28">
        <v>0</v>
      </c>
      <c r="K308" s="28">
        <v>0</v>
      </c>
      <c r="L308" s="28">
        <v>1</v>
      </c>
      <c r="M308" s="28">
        <v>0</v>
      </c>
      <c r="N308" s="31">
        <f t="shared" si="16"/>
        <v>1</v>
      </c>
      <c r="O308" s="16" t="s">
        <v>928</v>
      </c>
    </row>
    <row r="309" spans="1:15" s="2" customFormat="1" ht="25.5" x14ac:dyDescent="0.25">
      <c r="A309" s="35"/>
      <c r="B309" s="62" t="s">
        <v>636</v>
      </c>
      <c r="C309" s="12" t="s">
        <v>357</v>
      </c>
      <c r="D309" s="29" t="s">
        <v>70</v>
      </c>
      <c r="E309" s="38" t="s">
        <v>637</v>
      </c>
      <c r="F309" s="13">
        <v>3</v>
      </c>
      <c r="G309" s="13">
        <v>0</v>
      </c>
      <c r="H309" s="13">
        <f t="shared" si="15"/>
        <v>3</v>
      </c>
      <c r="I309" s="28">
        <v>0</v>
      </c>
      <c r="J309" s="28">
        <v>3</v>
      </c>
      <c r="K309" s="28">
        <v>0</v>
      </c>
      <c r="L309" s="28">
        <v>0</v>
      </c>
      <c r="M309" s="28">
        <v>0</v>
      </c>
      <c r="N309" s="31">
        <f t="shared" si="16"/>
        <v>3</v>
      </c>
      <c r="O309" s="16" t="s">
        <v>895</v>
      </c>
    </row>
    <row r="310" spans="1:15" s="2" customFormat="1" ht="25.5" x14ac:dyDescent="0.25">
      <c r="A310" s="35"/>
      <c r="B310" s="62" t="s">
        <v>638</v>
      </c>
      <c r="C310" s="12" t="s">
        <v>357</v>
      </c>
      <c r="D310" s="29" t="s">
        <v>70</v>
      </c>
      <c r="E310" s="38" t="s">
        <v>639</v>
      </c>
      <c r="F310" s="13">
        <v>1</v>
      </c>
      <c r="G310" s="13">
        <v>0</v>
      </c>
      <c r="H310" s="13">
        <f t="shared" si="15"/>
        <v>1</v>
      </c>
      <c r="I310" s="28">
        <v>0</v>
      </c>
      <c r="J310" s="28">
        <v>1</v>
      </c>
      <c r="K310" s="28">
        <v>0</v>
      </c>
      <c r="L310" s="28">
        <v>0</v>
      </c>
      <c r="M310" s="28">
        <v>0</v>
      </c>
      <c r="N310" s="31">
        <f t="shared" si="16"/>
        <v>1</v>
      </c>
      <c r="O310" s="16" t="s">
        <v>896</v>
      </c>
    </row>
    <row r="311" spans="1:15" s="2" customFormat="1" ht="51" x14ac:dyDescent="0.25">
      <c r="A311" s="35"/>
      <c r="B311" s="62" t="s">
        <v>640</v>
      </c>
      <c r="C311" s="12" t="s">
        <v>357</v>
      </c>
      <c r="D311" s="29" t="s">
        <v>70</v>
      </c>
      <c r="E311" s="38" t="s">
        <v>641</v>
      </c>
      <c r="F311" s="13">
        <v>1</v>
      </c>
      <c r="G311" s="13">
        <v>0</v>
      </c>
      <c r="H311" s="13">
        <f t="shared" si="15"/>
        <v>1</v>
      </c>
      <c r="I311" s="28">
        <v>0</v>
      </c>
      <c r="J311" s="28">
        <v>0</v>
      </c>
      <c r="K311" s="28">
        <v>0</v>
      </c>
      <c r="L311" s="28">
        <v>1</v>
      </c>
      <c r="M311" s="28">
        <v>0</v>
      </c>
      <c r="N311" s="31">
        <f t="shared" si="16"/>
        <v>1</v>
      </c>
      <c r="O311" s="16" t="s">
        <v>642</v>
      </c>
    </row>
    <row r="312" spans="1:15" s="2" customFormat="1" ht="12.75" x14ac:dyDescent="0.25">
      <c r="A312" s="35"/>
      <c r="B312" s="62" t="s">
        <v>643</v>
      </c>
      <c r="C312" s="12" t="s">
        <v>357</v>
      </c>
      <c r="D312" s="29" t="s">
        <v>70</v>
      </c>
      <c r="E312" s="38" t="s">
        <v>644</v>
      </c>
      <c r="F312" s="13">
        <v>7</v>
      </c>
      <c r="G312" s="13">
        <v>0</v>
      </c>
      <c r="H312" s="13">
        <f t="shared" si="15"/>
        <v>7</v>
      </c>
      <c r="I312" s="28">
        <v>0</v>
      </c>
      <c r="J312" s="28">
        <v>0</v>
      </c>
      <c r="K312" s="28">
        <v>0</v>
      </c>
      <c r="L312" s="28">
        <v>7</v>
      </c>
      <c r="M312" s="28">
        <v>0</v>
      </c>
      <c r="N312" s="31">
        <f t="shared" si="16"/>
        <v>7</v>
      </c>
      <c r="O312" s="16" t="s">
        <v>645</v>
      </c>
    </row>
    <row r="313" spans="1:15" s="2" customFormat="1" ht="15" x14ac:dyDescent="0.25">
      <c r="A313" s="97"/>
      <c r="B313" s="44" t="s">
        <v>646</v>
      </c>
      <c r="C313" s="40" t="s">
        <v>357</v>
      </c>
      <c r="D313" s="49" t="s">
        <v>70</v>
      </c>
      <c r="E313" s="32" t="s">
        <v>647</v>
      </c>
      <c r="F313" s="15">
        <v>0</v>
      </c>
      <c r="G313" s="15">
        <v>0</v>
      </c>
      <c r="H313" s="13">
        <f t="shared" si="15"/>
        <v>0</v>
      </c>
      <c r="I313" s="28">
        <v>0</v>
      </c>
      <c r="J313" s="28">
        <v>0</v>
      </c>
      <c r="K313" s="28">
        <v>0</v>
      </c>
      <c r="L313" s="40">
        <v>0</v>
      </c>
      <c r="M313" s="40">
        <v>0</v>
      </c>
      <c r="N313" s="31">
        <f t="shared" si="16"/>
        <v>0</v>
      </c>
      <c r="O313" s="16" t="s">
        <v>648</v>
      </c>
    </row>
    <row r="314" spans="1:15" s="2" customFormat="1" ht="38.25" x14ac:dyDescent="0.25">
      <c r="A314" s="29" t="s">
        <v>649</v>
      </c>
      <c r="B314" s="32" t="s">
        <v>650</v>
      </c>
      <c r="C314" s="15" t="s">
        <v>357</v>
      </c>
      <c r="D314" s="29" t="s">
        <v>68</v>
      </c>
      <c r="E314" s="29" t="s">
        <v>651</v>
      </c>
      <c r="F314" s="15">
        <v>14</v>
      </c>
      <c r="G314" s="15">
        <v>0</v>
      </c>
      <c r="H314" s="13">
        <f t="shared" si="15"/>
        <v>14</v>
      </c>
      <c r="I314" s="30">
        <v>0</v>
      </c>
      <c r="J314" s="28">
        <v>0</v>
      </c>
      <c r="K314" s="28">
        <v>0</v>
      </c>
      <c r="L314" s="31">
        <v>14</v>
      </c>
      <c r="M314" s="31">
        <v>0</v>
      </c>
      <c r="N314" s="31">
        <f t="shared" si="16"/>
        <v>14</v>
      </c>
      <c r="O314" s="16" t="s">
        <v>897</v>
      </c>
    </row>
    <row r="315" spans="1:15" x14ac:dyDescent="0.2">
      <c r="A315" s="53"/>
      <c r="B315" s="78" t="s">
        <v>652</v>
      </c>
      <c r="C315" s="40" t="s">
        <v>357</v>
      </c>
      <c r="D315" s="49" t="s">
        <v>70</v>
      </c>
      <c r="E315" s="35" t="s">
        <v>653</v>
      </c>
      <c r="F315" s="28">
        <v>2</v>
      </c>
      <c r="G315" s="28">
        <v>0</v>
      </c>
      <c r="H315" s="28">
        <f t="shared" si="15"/>
        <v>2</v>
      </c>
      <c r="I315" s="30">
        <v>0</v>
      </c>
      <c r="J315" s="30">
        <v>0</v>
      </c>
      <c r="K315" s="30">
        <v>2</v>
      </c>
      <c r="L315" s="31">
        <v>0</v>
      </c>
      <c r="M315" s="31">
        <v>0</v>
      </c>
      <c r="N315" s="31">
        <f t="shared" si="16"/>
        <v>2</v>
      </c>
      <c r="O315" s="16" t="s">
        <v>898</v>
      </c>
    </row>
    <row r="316" spans="1:15" x14ac:dyDescent="0.2">
      <c r="A316" s="53"/>
      <c r="B316" s="78" t="s">
        <v>654</v>
      </c>
      <c r="C316" s="40" t="s">
        <v>357</v>
      </c>
      <c r="D316" s="49" t="s">
        <v>70</v>
      </c>
      <c r="E316" s="43" t="s">
        <v>655</v>
      </c>
      <c r="F316" s="28">
        <v>1</v>
      </c>
      <c r="G316" s="28">
        <v>0</v>
      </c>
      <c r="H316" s="28">
        <f t="shared" si="15"/>
        <v>1</v>
      </c>
      <c r="I316" s="30">
        <v>0</v>
      </c>
      <c r="J316" s="30">
        <v>1</v>
      </c>
      <c r="K316" s="30">
        <v>0</v>
      </c>
      <c r="L316" s="31">
        <v>0</v>
      </c>
      <c r="M316" s="31">
        <v>0</v>
      </c>
      <c r="N316" s="31">
        <f t="shared" si="16"/>
        <v>1</v>
      </c>
      <c r="O316" s="16"/>
    </row>
    <row r="317" spans="1:15" s="2" customFormat="1" ht="25.5" x14ac:dyDescent="0.25">
      <c r="A317" s="29"/>
      <c r="B317" s="32" t="s">
        <v>656</v>
      </c>
      <c r="C317" s="40" t="s">
        <v>357</v>
      </c>
      <c r="D317" s="29" t="s">
        <v>72</v>
      </c>
      <c r="E317" s="29" t="s">
        <v>657</v>
      </c>
      <c r="F317" s="15">
        <v>2</v>
      </c>
      <c r="G317" s="15">
        <v>0</v>
      </c>
      <c r="H317" s="28">
        <f t="shared" si="15"/>
        <v>2</v>
      </c>
      <c r="I317" s="30">
        <v>0</v>
      </c>
      <c r="J317" s="30">
        <v>2</v>
      </c>
      <c r="K317" s="30">
        <v>0</v>
      </c>
      <c r="L317" s="31">
        <v>0</v>
      </c>
      <c r="M317" s="31">
        <v>0</v>
      </c>
      <c r="N317" s="31">
        <f t="shared" si="16"/>
        <v>2</v>
      </c>
      <c r="O317" s="16" t="s">
        <v>899</v>
      </c>
    </row>
    <row r="318" spans="1:15" s="2" customFormat="1" ht="25.5" x14ac:dyDescent="0.25">
      <c r="A318" s="35"/>
      <c r="B318" s="38" t="s">
        <v>658</v>
      </c>
      <c r="C318" s="15" t="s">
        <v>398</v>
      </c>
      <c r="D318" s="29" t="s">
        <v>74</v>
      </c>
      <c r="E318" s="43" t="s">
        <v>659</v>
      </c>
      <c r="F318" s="12">
        <v>1</v>
      </c>
      <c r="G318" s="12">
        <v>0</v>
      </c>
      <c r="H318" s="28">
        <f t="shared" si="15"/>
        <v>1</v>
      </c>
      <c r="I318" s="30">
        <v>1</v>
      </c>
      <c r="J318" s="30">
        <v>0</v>
      </c>
      <c r="K318" s="30">
        <v>0</v>
      </c>
      <c r="L318" s="31">
        <v>0</v>
      </c>
      <c r="M318" s="31">
        <v>0</v>
      </c>
      <c r="N318" s="31">
        <f t="shared" si="16"/>
        <v>1</v>
      </c>
      <c r="O318" s="16" t="s">
        <v>900</v>
      </c>
    </row>
    <row r="319" spans="1:15" s="2" customFormat="1" ht="25.5" x14ac:dyDescent="0.25">
      <c r="A319" s="35"/>
      <c r="B319" s="38" t="s">
        <v>660</v>
      </c>
      <c r="C319" s="40" t="s">
        <v>357</v>
      </c>
      <c r="D319" s="29" t="s">
        <v>74</v>
      </c>
      <c r="E319" s="43" t="s">
        <v>661</v>
      </c>
      <c r="F319" s="12">
        <v>2</v>
      </c>
      <c r="G319" s="12">
        <v>0</v>
      </c>
      <c r="H319" s="28">
        <f t="shared" si="15"/>
        <v>2</v>
      </c>
      <c r="I319" s="30">
        <v>0</v>
      </c>
      <c r="J319" s="30">
        <v>0</v>
      </c>
      <c r="K319" s="30">
        <v>1</v>
      </c>
      <c r="L319" s="31">
        <v>0</v>
      </c>
      <c r="M319" s="31">
        <v>0</v>
      </c>
      <c r="N319" s="31">
        <f t="shared" si="16"/>
        <v>1</v>
      </c>
      <c r="O319" s="16" t="s">
        <v>966</v>
      </c>
    </row>
    <row r="320" spans="1:15" s="2" customFormat="1" ht="12.75" x14ac:dyDescent="0.25">
      <c r="C320" s="7"/>
      <c r="D320" s="23"/>
      <c r="E320" s="23"/>
      <c r="F320" s="24"/>
      <c r="G320" s="24"/>
      <c r="H320" s="24"/>
      <c r="I320" s="7"/>
      <c r="J320" s="7"/>
      <c r="K320" s="7"/>
      <c r="L320" s="7"/>
      <c r="M320" s="7"/>
      <c r="N320" s="82"/>
      <c r="O320" s="8"/>
    </row>
    <row r="321" spans="1:15" s="2" customFormat="1" ht="25.5" x14ac:dyDescent="0.25">
      <c r="A321" s="80"/>
      <c r="B321" s="80"/>
      <c r="C321" s="79"/>
      <c r="D321" s="81"/>
      <c r="E321" s="81" t="s">
        <v>959</v>
      </c>
      <c r="F321" s="79">
        <f t="shared" ref="F321:M321" si="17">SUM(F169:F320)</f>
        <v>723</v>
      </c>
      <c r="G321" s="79">
        <f t="shared" si="17"/>
        <v>0</v>
      </c>
      <c r="H321" s="79">
        <f t="shared" si="17"/>
        <v>723</v>
      </c>
      <c r="I321" s="79">
        <f t="shared" si="17"/>
        <v>5</v>
      </c>
      <c r="J321" s="79">
        <f t="shared" si="17"/>
        <v>251</v>
      </c>
      <c r="K321" s="79">
        <f t="shared" si="17"/>
        <v>179</v>
      </c>
      <c r="L321" s="79">
        <f t="shared" si="17"/>
        <v>128</v>
      </c>
      <c r="M321" s="79">
        <f t="shared" si="17"/>
        <v>80</v>
      </c>
      <c r="N321" s="31">
        <f>SUM(I321:M321)</f>
        <v>643</v>
      </c>
      <c r="O321" s="8"/>
    </row>
    <row r="322" spans="1:15" s="2" customFormat="1" ht="12.75" x14ac:dyDescent="0.25">
      <c r="C322" s="7"/>
      <c r="D322" s="5"/>
      <c r="E322" s="52"/>
      <c r="F322" s="98"/>
      <c r="G322" s="98"/>
      <c r="H322" s="98"/>
      <c r="I322" s="7"/>
      <c r="J322" s="7"/>
      <c r="K322" s="7"/>
      <c r="L322" s="7"/>
      <c r="M322" s="7"/>
      <c r="N322" s="82"/>
      <c r="O322" s="8"/>
    </row>
    <row r="323" spans="1:15" s="2" customFormat="1" ht="12.75" x14ac:dyDescent="0.25">
      <c r="A323" s="99" t="s">
        <v>662</v>
      </c>
      <c r="B323" s="90"/>
      <c r="C323" s="90"/>
      <c r="D323" s="91"/>
      <c r="E323" s="91"/>
      <c r="F323" s="92"/>
      <c r="G323" s="92"/>
      <c r="H323" s="92"/>
      <c r="I323" s="92"/>
      <c r="J323" s="92"/>
      <c r="K323" s="92"/>
      <c r="L323" s="90"/>
      <c r="M323" s="90"/>
      <c r="N323" s="90"/>
      <c r="O323" s="93"/>
    </row>
    <row r="324" spans="1:15" s="2" customFormat="1" ht="25.5" x14ac:dyDescent="0.25">
      <c r="A324" s="35"/>
      <c r="B324" s="32" t="s">
        <v>663</v>
      </c>
      <c r="C324" s="40" t="s">
        <v>664</v>
      </c>
      <c r="D324" s="29" t="s">
        <v>19</v>
      </c>
      <c r="E324" s="36" t="s">
        <v>665</v>
      </c>
      <c r="F324" s="13">
        <v>3</v>
      </c>
      <c r="G324" s="13">
        <v>0</v>
      </c>
      <c r="H324" s="28">
        <f t="shared" ref="H324:H337" si="18">SUM(F324-G324)</f>
        <v>3</v>
      </c>
      <c r="I324" s="28">
        <v>0</v>
      </c>
      <c r="J324" s="28">
        <v>3</v>
      </c>
      <c r="K324" s="30">
        <v>0</v>
      </c>
      <c r="L324" s="31">
        <v>0</v>
      </c>
      <c r="M324" s="31">
        <v>0</v>
      </c>
      <c r="N324" s="31">
        <f t="shared" ref="N324:N335" si="19">SUM(I324:M324)</f>
        <v>3</v>
      </c>
      <c r="O324" s="16" t="s">
        <v>923</v>
      </c>
    </row>
    <row r="325" spans="1:15" s="2" customFormat="1" ht="38.25" x14ac:dyDescent="0.25">
      <c r="A325" s="35"/>
      <c r="B325" s="32" t="s">
        <v>666</v>
      </c>
      <c r="C325" s="40" t="s">
        <v>664</v>
      </c>
      <c r="D325" s="29" t="s">
        <v>19</v>
      </c>
      <c r="E325" s="36" t="s">
        <v>667</v>
      </c>
      <c r="F325" s="13">
        <v>6</v>
      </c>
      <c r="G325" s="13">
        <v>0</v>
      </c>
      <c r="H325" s="28">
        <f t="shared" si="18"/>
        <v>6</v>
      </c>
      <c r="I325" s="28">
        <v>0</v>
      </c>
      <c r="J325" s="28">
        <v>0</v>
      </c>
      <c r="K325" s="30">
        <v>0</v>
      </c>
      <c r="L325" s="31">
        <v>6</v>
      </c>
      <c r="M325" s="31">
        <v>0</v>
      </c>
      <c r="N325" s="31">
        <f t="shared" si="19"/>
        <v>6</v>
      </c>
      <c r="O325" s="16" t="s">
        <v>924</v>
      </c>
    </row>
    <row r="326" spans="1:15" s="2" customFormat="1" ht="25.5" x14ac:dyDescent="0.25">
      <c r="A326" s="35"/>
      <c r="B326" s="32" t="s">
        <v>668</v>
      </c>
      <c r="C326" s="40" t="s">
        <v>664</v>
      </c>
      <c r="D326" s="29" t="s">
        <v>19</v>
      </c>
      <c r="E326" s="36" t="s">
        <v>669</v>
      </c>
      <c r="F326" s="13">
        <v>1</v>
      </c>
      <c r="G326" s="13">
        <v>0</v>
      </c>
      <c r="H326" s="28">
        <f t="shared" si="18"/>
        <v>1</v>
      </c>
      <c r="I326" s="28">
        <v>0</v>
      </c>
      <c r="J326" s="28">
        <v>0</v>
      </c>
      <c r="K326" s="30">
        <v>1</v>
      </c>
      <c r="L326" s="31">
        <v>0</v>
      </c>
      <c r="M326" s="31">
        <v>0</v>
      </c>
      <c r="N326" s="31">
        <f t="shared" si="19"/>
        <v>1</v>
      </c>
      <c r="O326" s="16" t="s">
        <v>925</v>
      </c>
    </row>
    <row r="327" spans="1:15" s="2" customFormat="1" ht="38.25" x14ac:dyDescent="0.25">
      <c r="A327" s="35"/>
      <c r="B327" s="38" t="s">
        <v>670</v>
      </c>
      <c r="C327" s="40" t="s">
        <v>664</v>
      </c>
      <c r="D327" s="29" t="s">
        <v>20</v>
      </c>
      <c r="E327" s="38" t="s">
        <v>671</v>
      </c>
      <c r="F327" s="13">
        <v>1</v>
      </c>
      <c r="G327" s="13">
        <v>0</v>
      </c>
      <c r="H327" s="28">
        <f t="shared" si="18"/>
        <v>1</v>
      </c>
      <c r="I327" s="30">
        <v>0</v>
      </c>
      <c r="J327" s="30">
        <v>1</v>
      </c>
      <c r="K327" s="30">
        <v>0</v>
      </c>
      <c r="L327" s="31">
        <v>0</v>
      </c>
      <c r="M327" s="31">
        <v>0</v>
      </c>
      <c r="N327" s="31">
        <f t="shared" si="19"/>
        <v>1</v>
      </c>
      <c r="O327" s="16" t="s">
        <v>926</v>
      </c>
    </row>
    <row r="328" spans="1:15" s="2" customFormat="1" ht="38.25" x14ac:dyDescent="0.25">
      <c r="A328" s="43"/>
      <c r="B328" s="36" t="s">
        <v>672</v>
      </c>
      <c r="C328" s="15" t="s">
        <v>664</v>
      </c>
      <c r="D328" s="29" t="s">
        <v>26</v>
      </c>
      <c r="E328" s="36" t="s">
        <v>673</v>
      </c>
      <c r="F328" s="13">
        <v>5</v>
      </c>
      <c r="G328" s="13">
        <v>0</v>
      </c>
      <c r="H328" s="28">
        <f t="shared" si="18"/>
        <v>5</v>
      </c>
      <c r="I328" s="28">
        <v>0</v>
      </c>
      <c r="J328" s="28">
        <v>0</v>
      </c>
      <c r="K328" s="30">
        <v>0</v>
      </c>
      <c r="L328" s="31">
        <v>0</v>
      </c>
      <c r="M328" s="31">
        <v>0</v>
      </c>
      <c r="N328" s="31">
        <f t="shared" si="19"/>
        <v>0</v>
      </c>
      <c r="O328" s="57" t="s">
        <v>901</v>
      </c>
    </row>
    <row r="329" spans="1:15" s="2" customFormat="1" ht="51" x14ac:dyDescent="0.25">
      <c r="A329" s="43"/>
      <c r="B329" s="38" t="s">
        <v>674</v>
      </c>
      <c r="C329" s="28" t="s">
        <v>664</v>
      </c>
      <c r="D329" s="43" t="s">
        <v>37</v>
      </c>
      <c r="E329" s="43" t="s">
        <v>675</v>
      </c>
      <c r="F329" s="12">
        <v>2</v>
      </c>
      <c r="G329" s="12">
        <v>0</v>
      </c>
      <c r="H329" s="28">
        <f t="shared" si="18"/>
        <v>2</v>
      </c>
      <c r="I329" s="28">
        <v>0</v>
      </c>
      <c r="J329" s="28">
        <v>0</v>
      </c>
      <c r="K329" s="28">
        <v>0</v>
      </c>
      <c r="L329" s="31">
        <v>2</v>
      </c>
      <c r="M329" s="31">
        <v>0</v>
      </c>
      <c r="N329" s="31">
        <f t="shared" si="19"/>
        <v>2</v>
      </c>
      <c r="O329" s="16" t="s">
        <v>927</v>
      </c>
    </row>
    <row r="330" spans="1:15" s="2" customFormat="1" ht="38.25" x14ac:dyDescent="0.25">
      <c r="A330" s="29"/>
      <c r="B330" s="38" t="s">
        <v>676</v>
      </c>
      <c r="C330" s="40" t="s">
        <v>664</v>
      </c>
      <c r="D330" s="29" t="s">
        <v>55</v>
      </c>
      <c r="E330" s="29" t="s">
        <v>677</v>
      </c>
      <c r="F330" s="15">
        <v>3</v>
      </c>
      <c r="G330" s="15">
        <v>0</v>
      </c>
      <c r="H330" s="15">
        <f t="shared" si="18"/>
        <v>3</v>
      </c>
      <c r="I330" s="30">
        <v>0</v>
      </c>
      <c r="J330" s="28">
        <v>0</v>
      </c>
      <c r="K330" s="30">
        <v>3</v>
      </c>
      <c r="L330" s="31">
        <v>0</v>
      </c>
      <c r="M330" s="31">
        <v>0</v>
      </c>
      <c r="N330" s="31">
        <f t="shared" si="19"/>
        <v>3</v>
      </c>
      <c r="O330" s="2" t="s">
        <v>921</v>
      </c>
    </row>
    <row r="331" spans="1:15" s="2" customFormat="1" ht="12.75" x14ac:dyDescent="0.25">
      <c r="A331" s="29"/>
      <c r="B331" s="38" t="s">
        <v>678</v>
      </c>
      <c r="C331" s="40" t="s">
        <v>664</v>
      </c>
      <c r="D331" s="29" t="s">
        <v>59</v>
      </c>
      <c r="E331" s="29" t="s">
        <v>679</v>
      </c>
      <c r="F331" s="15">
        <v>1</v>
      </c>
      <c r="G331" s="15">
        <v>0</v>
      </c>
      <c r="H331" s="15">
        <f t="shared" si="18"/>
        <v>1</v>
      </c>
      <c r="I331" s="30">
        <v>0</v>
      </c>
      <c r="J331" s="28">
        <v>0</v>
      </c>
      <c r="K331" s="30">
        <v>1</v>
      </c>
      <c r="L331" s="31">
        <v>0</v>
      </c>
      <c r="M331" s="31">
        <v>0</v>
      </c>
      <c r="N331" s="31">
        <f t="shared" si="19"/>
        <v>1</v>
      </c>
      <c r="O331" s="16" t="s">
        <v>902</v>
      </c>
    </row>
    <row r="332" spans="1:15" s="2" customFormat="1" ht="25.5" x14ac:dyDescent="0.25">
      <c r="A332" s="29"/>
      <c r="B332" s="62" t="s">
        <v>913</v>
      </c>
      <c r="C332" s="28" t="s">
        <v>664</v>
      </c>
      <c r="D332" s="43" t="s">
        <v>59</v>
      </c>
      <c r="E332" s="43" t="s">
        <v>914</v>
      </c>
      <c r="F332" s="7">
        <v>3</v>
      </c>
      <c r="G332" s="28">
        <v>0</v>
      </c>
      <c r="H332" s="15">
        <f t="shared" si="18"/>
        <v>3</v>
      </c>
      <c r="I332" s="30">
        <v>0</v>
      </c>
      <c r="J332" s="28">
        <v>0</v>
      </c>
      <c r="K332" s="30">
        <v>0</v>
      </c>
      <c r="L332" s="31">
        <v>3</v>
      </c>
      <c r="M332" s="31">
        <v>0</v>
      </c>
      <c r="N332" s="31">
        <f t="shared" si="19"/>
        <v>3</v>
      </c>
      <c r="O332" s="16" t="s">
        <v>922</v>
      </c>
    </row>
    <row r="333" spans="1:15" s="2" customFormat="1" ht="25.5" x14ac:dyDescent="0.25">
      <c r="A333" s="43"/>
      <c r="B333" s="38" t="s">
        <v>680</v>
      </c>
      <c r="C333" s="28" t="s">
        <v>664</v>
      </c>
      <c r="D333" s="43" t="s">
        <v>63</v>
      </c>
      <c r="E333" s="43" t="s">
        <v>681</v>
      </c>
      <c r="F333" s="12">
        <v>1</v>
      </c>
      <c r="G333" s="12">
        <v>0</v>
      </c>
      <c r="H333" s="15">
        <f t="shared" si="18"/>
        <v>1</v>
      </c>
      <c r="I333" s="28">
        <v>0</v>
      </c>
      <c r="J333" s="28">
        <v>0</v>
      </c>
      <c r="K333" s="28">
        <v>1</v>
      </c>
      <c r="L333" s="31">
        <v>0</v>
      </c>
      <c r="M333" s="31">
        <v>0</v>
      </c>
      <c r="N333" s="31">
        <f t="shared" si="19"/>
        <v>1</v>
      </c>
      <c r="O333" s="16" t="s">
        <v>903</v>
      </c>
    </row>
    <row r="334" spans="1:15" s="2" customFormat="1" ht="12.75" x14ac:dyDescent="0.25">
      <c r="A334" s="29"/>
      <c r="B334" s="47" t="s">
        <v>682</v>
      </c>
      <c r="C334" s="40" t="s">
        <v>664</v>
      </c>
      <c r="D334" s="29" t="s">
        <v>63</v>
      </c>
      <c r="E334" s="29" t="s">
        <v>683</v>
      </c>
      <c r="F334" s="96">
        <v>1</v>
      </c>
      <c r="G334" s="96">
        <v>0</v>
      </c>
      <c r="H334" s="15">
        <f t="shared" si="18"/>
        <v>1</v>
      </c>
      <c r="I334" s="30">
        <v>0</v>
      </c>
      <c r="J334" s="28">
        <v>0</v>
      </c>
      <c r="K334" s="30">
        <v>0</v>
      </c>
      <c r="L334" s="31">
        <v>0</v>
      </c>
      <c r="M334" s="31">
        <v>1</v>
      </c>
      <c r="N334" s="31">
        <f t="shared" si="19"/>
        <v>1</v>
      </c>
      <c r="O334" s="16"/>
    </row>
    <row r="335" spans="1:15" s="2" customFormat="1" ht="38.25" x14ac:dyDescent="0.25">
      <c r="A335" s="35"/>
      <c r="B335" s="32" t="s">
        <v>684</v>
      </c>
      <c r="C335" s="15" t="s">
        <v>664</v>
      </c>
      <c r="D335" s="29" t="s">
        <v>685</v>
      </c>
      <c r="E335" s="29" t="s">
        <v>686</v>
      </c>
      <c r="F335" s="15">
        <v>1</v>
      </c>
      <c r="G335" s="15">
        <v>0</v>
      </c>
      <c r="H335" s="15">
        <f t="shared" si="18"/>
        <v>1</v>
      </c>
      <c r="I335" s="28">
        <v>0</v>
      </c>
      <c r="J335" s="28">
        <v>0</v>
      </c>
      <c r="K335" s="30">
        <v>1</v>
      </c>
      <c r="L335" s="31">
        <v>0</v>
      </c>
      <c r="M335" s="31">
        <v>0</v>
      </c>
      <c r="N335" s="31">
        <f t="shared" si="19"/>
        <v>1</v>
      </c>
      <c r="O335" s="16" t="s">
        <v>904</v>
      </c>
    </row>
    <row r="336" spans="1:15" s="2" customFormat="1" ht="12.75" x14ac:dyDescent="0.25">
      <c r="B336" s="100"/>
      <c r="C336" s="6"/>
      <c r="D336" s="5"/>
      <c r="E336" s="52"/>
      <c r="F336" s="98"/>
      <c r="G336" s="98"/>
      <c r="H336" s="98"/>
      <c r="I336" s="7"/>
      <c r="J336" s="7"/>
      <c r="K336" s="88"/>
      <c r="L336" s="7"/>
      <c r="M336" s="7"/>
      <c r="N336" s="7"/>
      <c r="O336" s="101"/>
    </row>
    <row r="337" spans="1:15" s="2" customFormat="1" ht="25.5" x14ac:dyDescent="0.25">
      <c r="C337" s="7"/>
      <c r="D337" s="5"/>
      <c r="E337" s="102" t="s">
        <v>687</v>
      </c>
      <c r="F337" s="103">
        <f>SUM(F323:F336)</f>
        <v>28</v>
      </c>
      <c r="G337" s="103">
        <f>SUM(G323:G336)</f>
        <v>0</v>
      </c>
      <c r="H337" s="15">
        <f t="shared" si="18"/>
        <v>28</v>
      </c>
      <c r="I337" s="103">
        <f>SUM(I323:I336)</f>
        <v>0</v>
      </c>
      <c r="J337" s="103">
        <f>SUM(J323:J336)</f>
        <v>4</v>
      </c>
      <c r="K337" s="103">
        <f>SUM(K323:K336)</f>
        <v>7</v>
      </c>
      <c r="L337" s="103">
        <f>SUM(L323:L336)</f>
        <v>11</v>
      </c>
      <c r="M337" s="103">
        <f>SUM(M323:M336)</f>
        <v>1</v>
      </c>
      <c r="N337" s="31">
        <f>SUM(I337:M337)</f>
        <v>23</v>
      </c>
      <c r="O337" s="87"/>
    </row>
    <row r="338" spans="1:15" s="2" customFormat="1" ht="12.75" x14ac:dyDescent="0.25">
      <c r="C338" s="7"/>
      <c r="D338" s="5"/>
      <c r="E338" s="52"/>
      <c r="F338" s="98"/>
      <c r="G338" s="98"/>
      <c r="H338" s="98"/>
      <c r="I338" s="7"/>
      <c r="J338" s="7"/>
      <c r="K338" s="7"/>
      <c r="L338" s="7"/>
      <c r="M338" s="7"/>
      <c r="N338" s="7"/>
      <c r="O338" s="8"/>
    </row>
    <row r="339" spans="1:15" s="2" customFormat="1" ht="12.75" x14ac:dyDescent="0.25">
      <c r="C339" s="7"/>
      <c r="D339" s="5"/>
      <c r="E339" s="52"/>
      <c r="F339" s="98"/>
      <c r="G339" s="98"/>
      <c r="H339" s="98"/>
      <c r="I339" s="7"/>
      <c r="J339" s="7"/>
      <c r="K339" s="7"/>
      <c r="L339" s="7"/>
      <c r="M339" s="7"/>
      <c r="N339" s="7"/>
      <c r="O339" s="8"/>
    </row>
    <row r="340" spans="1:15" s="2" customFormat="1" ht="12.75" x14ac:dyDescent="0.25">
      <c r="A340" s="99" t="s">
        <v>688</v>
      </c>
      <c r="B340" s="90"/>
      <c r="C340" s="90"/>
      <c r="D340" s="91"/>
      <c r="E340" s="91"/>
      <c r="F340" s="92"/>
      <c r="G340" s="92"/>
      <c r="H340" s="92"/>
      <c r="I340" s="92"/>
      <c r="J340" s="92"/>
      <c r="K340" s="92"/>
      <c r="L340" s="90"/>
      <c r="M340" s="90"/>
      <c r="N340" s="90"/>
      <c r="O340" s="93"/>
    </row>
    <row r="341" spans="1:15" s="2" customFormat="1" ht="175.15" customHeight="1" x14ac:dyDescent="0.25">
      <c r="A341" s="43" t="s">
        <v>689</v>
      </c>
      <c r="B341" s="32" t="s">
        <v>690</v>
      </c>
      <c r="C341" s="15" t="s">
        <v>691</v>
      </c>
      <c r="D341" s="29" t="s">
        <v>13</v>
      </c>
      <c r="E341" s="29" t="s">
        <v>692</v>
      </c>
      <c r="F341" s="15">
        <v>253</v>
      </c>
      <c r="G341" s="15">
        <v>0</v>
      </c>
      <c r="H341" s="15">
        <f t="shared" ref="H341:H350" si="20">SUM(F341-G341)</f>
        <v>253</v>
      </c>
      <c r="I341" s="30">
        <v>0</v>
      </c>
      <c r="J341" s="28">
        <v>4</v>
      </c>
      <c r="K341" s="30">
        <v>55</v>
      </c>
      <c r="L341" s="31">
        <v>55</v>
      </c>
      <c r="M341" s="31">
        <v>55</v>
      </c>
      <c r="N341" s="31">
        <f t="shared" ref="N341:N350" si="21">SUM(I341:M341)</f>
        <v>169</v>
      </c>
      <c r="O341" s="16" t="s">
        <v>905</v>
      </c>
    </row>
    <row r="342" spans="1:15" s="2" customFormat="1" ht="178.5" x14ac:dyDescent="0.25">
      <c r="A342" s="35"/>
      <c r="B342" s="38" t="s">
        <v>960</v>
      </c>
      <c r="C342" s="12" t="s">
        <v>664</v>
      </c>
      <c r="D342" s="29" t="s">
        <v>13</v>
      </c>
      <c r="E342" s="43" t="s">
        <v>693</v>
      </c>
      <c r="F342" s="12">
        <v>119</v>
      </c>
      <c r="G342" s="15">
        <v>0</v>
      </c>
      <c r="H342" s="15">
        <f t="shared" si="20"/>
        <v>119</v>
      </c>
      <c r="I342" s="28">
        <v>0</v>
      </c>
      <c r="J342" s="28">
        <v>0</v>
      </c>
      <c r="K342" s="28">
        <v>19</v>
      </c>
      <c r="L342" s="31">
        <v>50</v>
      </c>
      <c r="M342" s="31">
        <v>50</v>
      </c>
      <c r="N342" s="31">
        <f t="shared" si="21"/>
        <v>119</v>
      </c>
      <c r="O342" s="16" t="s">
        <v>938</v>
      </c>
    </row>
    <row r="343" spans="1:15" s="2" customFormat="1" ht="63.75" x14ac:dyDescent="0.25">
      <c r="A343" s="35"/>
      <c r="B343" s="38" t="s">
        <v>920</v>
      </c>
      <c r="C343" s="12" t="s">
        <v>664</v>
      </c>
      <c r="D343" s="29" t="s">
        <v>25</v>
      </c>
      <c r="E343" s="43" t="s">
        <v>694</v>
      </c>
      <c r="F343" s="12">
        <v>200</v>
      </c>
      <c r="G343" s="15">
        <v>0</v>
      </c>
      <c r="H343" s="15">
        <f t="shared" si="20"/>
        <v>200</v>
      </c>
      <c r="I343" s="28">
        <v>0</v>
      </c>
      <c r="J343" s="28">
        <v>0</v>
      </c>
      <c r="K343" s="28">
        <v>0</v>
      </c>
      <c r="L343" s="31">
        <v>50</v>
      </c>
      <c r="M343" s="31">
        <v>50</v>
      </c>
      <c r="N343" s="31">
        <f t="shared" si="21"/>
        <v>100</v>
      </c>
      <c r="O343" s="16" t="s">
        <v>912</v>
      </c>
    </row>
    <row r="344" spans="1:15" s="2" customFormat="1" ht="76.5" x14ac:dyDescent="0.25">
      <c r="A344" s="35"/>
      <c r="B344" s="38" t="s">
        <v>940</v>
      </c>
      <c r="C344" s="12" t="s">
        <v>664</v>
      </c>
      <c r="D344" s="43" t="s">
        <v>31</v>
      </c>
      <c r="E344" s="43" t="s">
        <v>695</v>
      </c>
      <c r="F344" s="12">
        <v>110</v>
      </c>
      <c r="G344" s="15">
        <v>0</v>
      </c>
      <c r="H344" s="15">
        <f t="shared" si="20"/>
        <v>110</v>
      </c>
      <c r="I344" s="28">
        <v>0</v>
      </c>
      <c r="J344" s="28">
        <v>0</v>
      </c>
      <c r="K344" s="28">
        <v>0</v>
      </c>
      <c r="L344" s="30">
        <v>50</v>
      </c>
      <c r="M344" s="30">
        <v>50</v>
      </c>
      <c r="N344" s="31">
        <f t="shared" si="21"/>
        <v>100</v>
      </c>
      <c r="O344" s="16" t="s">
        <v>939</v>
      </c>
    </row>
    <row r="345" spans="1:15" s="2" customFormat="1" ht="51" x14ac:dyDescent="0.25">
      <c r="A345" s="35"/>
      <c r="B345" s="38" t="s">
        <v>696</v>
      </c>
      <c r="C345" s="12" t="s">
        <v>664</v>
      </c>
      <c r="D345" s="43" t="s">
        <v>37</v>
      </c>
      <c r="E345" s="43" t="s">
        <v>697</v>
      </c>
      <c r="F345" s="12">
        <v>300</v>
      </c>
      <c r="G345" s="12">
        <v>0</v>
      </c>
      <c r="H345" s="15">
        <f t="shared" si="20"/>
        <v>300</v>
      </c>
      <c r="I345" s="28">
        <v>0</v>
      </c>
      <c r="J345" s="28">
        <v>0</v>
      </c>
      <c r="K345" s="28">
        <v>0</v>
      </c>
      <c r="L345" s="30">
        <v>99</v>
      </c>
      <c r="M345" s="30">
        <v>119</v>
      </c>
      <c r="N345" s="31">
        <f t="shared" si="21"/>
        <v>218</v>
      </c>
      <c r="O345" s="16" t="s">
        <v>963</v>
      </c>
    </row>
    <row r="346" spans="1:15" s="2" customFormat="1" ht="25.5" x14ac:dyDescent="0.25">
      <c r="A346" s="35"/>
      <c r="B346" s="38" t="s">
        <v>698</v>
      </c>
      <c r="C346" s="12" t="s">
        <v>664</v>
      </c>
      <c r="D346" s="43" t="s">
        <v>41</v>
      </c>
      <c r="E346" s="43" t="s">
        <v>699</v>
      </c>
      <c r="F346" s="12">
        <v>35</v>
      </c>
      <c r="G346" s="12">
        <v>0</v>
      </c>
      <c r="H346" s="15">
        <f t="shared" si="20"/>
        <v>35</v>
      </c>
      <c r="I346" s="28">
        <v>0</v>
      </c>
      <c r="J346" s="28">
        <v>0</v>
      </c>
      <c r="K346" s="28">
        <v>0</v>
      </c>
      <c r="L346" s="30">
        <v>10</v>
      </c>
      <c r="M346" s="30">
        <v>25</v>
      </c>
      <c r="N346" s="31">
        <f t="shared" si="21"/>
        <v>35</v>
      </c>
      <c r="O346" s="16" t="s">
        <v>941</v>
      </c>
    </row>
    <row r="347" spans="1:15" s="2" customFormat="1" ht="89.25" x14ac:dyDescent="0.2">
      <c r="A347" s="104"/>
      <c r="B347" s="38" t="s">
        <v>936</v>
      </c>
      <c r="C347" s="28" t="s">
        <v>664</v>
      </c>
      <c r="D347" s="43" t="s">
        <v>42</v>
      </c>
      <c r="E347" s="43" t="s">
        <v>700</v>
      </c>
      <c r="F347" s="12">
        <v>230</v>
      </c>
      <c r="G347" s="12">
        <v>0</v>
      </c>
      <c r="H347" s="15">
        <f t="shared" si="20"/>
        <v>230</v>
      </c>
      <c r="I347" s="28">
        <v>0</v>
      </c>
      <c r="J347" s="28">
        <v>0</v>
      </c>
      <c r="K347" s="28">
        <v>0</v>
      </c>
      <c r="L347" s="31">
        <v>68</v>
      </c>
      <c r="M347" s="31">
        <v>68</v>
      </c>
      <c r="N347" s="31">
        <f t="shared" si="21"/>
        <v>136</v>
      </c>
      <c r="O347" s="16" t="s">
        <v>935</v>
      </c>
    </row>
    <row r="348" spans="1:15" s="2" customFormat="1" ht="38.25" x14ac:dyDescent="0.2">
      <c r="A348" s="104"/>
      <c r="B348" s="38" t="s">
        <v>942</v>
      </c>
      <c r="C348" s="28" t="s">
        <v>664</v>
      </c>
      <c r="D348" s="43" t="s">
        <v>43</v>
      </c>
      <c r="E348" s="43" t="s">
        <v>44</v>
      </c>
      <c r="F348" s="12">
        <v>94</v>
      </c>
      <c r="G348" s="12">
        <v>0</v>
      </c>
      <c r="H348" s="15">
        <f t="shared" si="20"/>
        <v>94</v>
      </c>
      <c r="I348" s="28">
        <v>0</v>
      </c>
      <c r="J348" s="28">
        <v>0</v>
      </c>
      <c r="K348" s="28">
        <v>9</v>
      </c>
      <c r="L348" s="31">
        <v>66</v>
      </c>
      <c r="M348" s="31">
        <v>19</v>
      </c>
      <c r="N348" s="31">
        <f t="shared" si="21"/>
        <v>94</v>
      </c>
      <c r="O348" s="16" t="s">
        <v>943</v>
      </c>
    </row>
    <row r="349" spans="1:15" s="2" customFormat="1" ht="94.9" customHeight="1" x14ac:dyDescent="0.25">
      <c r="A349" s="35" t="s">
        <v>333</v>
      </c>
      <c r="B349" s="32" t="s">
        <v>944</v>
      </c>
      <c r="C349" s="40" t="s">
        <v>664</v>
      </c>
      <c r="D349" s="43" t="s">
        <v>70</v>
      </c>
      <c r="E349" s="29" t="s">
        <v>701</v>
      </c>
      <c r="F349" s="15">
        <v>110</v>
      </c>
      <c r="G349" s="15">
        <v>0</v>
      </c>
      <c r="H349" s="15">
        <f t="shared" si="20"/>
        <v>110</v>
      </c>
      <c r="I349" s="28">
        <v>0</v>
      </c>
      <c r="J349" s="28">
        <v>0</v>
      </c>
      <c r="K349" s="30">
        <v>10</v>
      </c>
      <c r="L349" s="31">
        <v>45</v>
      </c>
      <c r="M349" s="31">
        <v>55</v>
      </c>
      <c r="N349" s="31">
        <f t="shared" si="21"/>
        <v>110</v>
      </c>
      <c r="O349" s="16" t="s">
        <v>945</v>
      </c>
    </row>
    <row r="350" spans="1:15" s="2" customFormat="1" ht="153" x14ac:dyDescent="0.25">
      <c r="A350" s="43" t="s">
        <v>702</v>
      </c>
      <c r="B350" s="38" t="s">
        <v>703</v>
      </c>
      <c r="C350" s="12" t="s">
        <v>664</v>
      </c>
      <c r="D350" s="43" t="s">
        <v>69</v>
      </c>
      <c r="E350" s="43" t="s">
        <v>704</v>
      </c>
      <c r="F350" s="12">
        <v>400</v>
      </c>
      <c r="G350" s="12">
        <v>0</v>
      </c>
      <c r="H350" s="12">
        <f t="shared" si="20"/>
        <v>400</v>
      </c>
      <c r="I350" s="30">
        <v>0</v>
      </c>
      <c r="J350" s="28">
        <v>0</v>
      </c>
      <c r="K350" s="30">
        <v>0</v>
      </c>
      <c r="L350" s="31">
        <v>60</v>
      </c>
      <c r="M350" s="31">
        <v>65</v>
      </c>
      <c r="N350" s="31">
        <f t="shared" si="21"/>
        <v>125</v>
      </c>
      <c r="O350" s="16" t="s">
        <v>906</v>
      </c>
    </row>
    <row r="351" spans="1:15" s="2" customFormat="1" ht="12.75" x14ac:dyDescent="0.25">
      <c r="B351" s="5"/>
      <c r="C351" s="3"/>
      <c r="D351" s="5"/>
      <c r="F351" s="7"/>
      <c r="G351" s="7"/>
      <c r="H351" s="7"/>
      <c r="I351" s="88"/>
      <c r="J351" s="88"/>
      <c r="K351" s="88"/>
      <c r="L351" s="82"/>
      <c r="M351" s="82"/>
      <c r="N351" s="82"/>
      <c r="O351" s="8"/>
    </row>
    <row r="352" spans="1:15" s="2" customFormat="1" ht="25.5" x14ac:dyDescent="0.25">
      <c r="B352" s="5"/>
      <c r="C352" s="3"/>
      <c r="D352" s="5"/>
      <c r="E352" s="43" t="s">
        <v>705</v>
      </c>
      <c r="F352" s="28">
        <f t="shared" ref="F352:M352" si="22">SUM(F340:F351)</f>
        <v>1851</v>
      </c>
      <c r="G352" s="28">
        <f t="shared" si="22"/>
        <v>0</v>
      </c>
      <c r="H352" s="28">
        <f t="shared" si="22"/>
        <v>1851</v>
      </c>
      <c r="I352" s="28">
        <f t="shared" si="22"/>
        <v>0</v>
      </c>
      <c r="J352" s="28">
        <f t="shared" si="22"/>
        <v>4</v>
      </c>
      <c r="K352" s="28">
        <f t="shared" si="22"/>
        <v>93</v>
      </c>
      <c r="L352" s="28">
        <f t="shared" si="22"/>
        <v>553</v>
      </c>
      <c r="M352" s="28">
        <f t="shared" si="22"/>
        <v>556</v>
      </c>
      <c r="N352" s="31">
        <f>SUM(I352:M352)</f>
        <v>1206</v>
      </c>
      <c r="O352" s="8"/>
    </row>
    <row r="353" spans="1:15" s="2" customFormat="1" ht="12.75" x14ac:dyDescent="0.25">
      <c r="B353" s="5"/>
      <c r="C353" s="3"/>
      <c r="D353" s="5"/>
      <c r="E353" s="23"/>
      <c r="F353" s="24"/>
      <c r="G353" s="24"/>
      <c r="H353" s="24"/>
      <c r="I353" s="7"/>
      <c r="J353" s="7"/>
      <c r="K353" s="7"/>
      <c r="L353" s="7"/>
      <c r="M353" s="7"/>
      <c r="N353" s="7"/>
      <c r="O353" s="8"/>
    </row>
    <row r="354" spans="1:15" s="2" customFormat="1" ht="12.75" x14ac:dyDescent="0.25">
      <c r="B354" s="5"/>
      <c r="C354" s="3"/>
      <c r="D354" s="5"/>
      <c r="E354" s="23"/>
      <c r="F354" s="24"/>
      <c r="G354" s="24"/>
      <c r="H354" s="24"/>
      <c r="I354" s="7"/>
      <c r="J354" s="7"/>
      <c r="K354" s="7"/>
      <c r="L354" s="7"/>
      <c r="M354" s="7"/>
      <c r="N354" s="7"/>
      <c r="O354" s="8"/>
    </row>
    <row r="355" spans="1:15" s="2" customFormat="1" ht="15" customHeight="1" x14ac:dyDescent="0.25">
      <c r="A355" s="99" t="s">
        <v>706</v>
      </c>
      <c r="B355" s="99"/>
      <c r="C355" s="90"/>
      <c r="D355" s="91"/>
      <c r="E355" s="91"/>
      <c r="F355" s="92"/>
      <c r="G355" s="92"/>
      <c r="H355" s="92"/>
      <c r="I355" s="92"/>
      <c r="J355" s="92"/>
      <c r="K355" s="92"/>
      <c r="L355" s="90"/>
      <c r="M355" s="90"/>
      <c r="N355" s="90"/>
      <c r="O355" s="93"/>
    </row>
    <row r="356" spans="1:15" s="2" customFormat="1" ht="63.75" x14ac:dyDescent="0.25">
      <c r="A356" s="43" t="s">
        <v>707</v>
      </c>
      <c r="B356" s="29" t="s">
        <v>908</v>
      </c>
      <c r="C356" s="15" t="s">
        <v>708</v>
      </c>
      <c r="D356" s="29" t="s">
        <v>20</v>
      </c>
      <c r="E356" s="43" t="s">
        <v>709</v>
      </c>
      <c r="F356" s="12">
        <v>20</v>
      </c>
      <c r="G356" s="12">
        <v>0</v>
      </c>
      <c r="H356" s="12">
        <f t="shared" ref="H356:H358" si="23">SUM(F356-G356)</f>
        <v>20</v>
      </c>
      <c r="I356" s="30">
        <v>0</v>
      </c>
      <c r="J356" s="28">
        <v>0</v>
      </c>
      <c r="K356" s="30">
        <v>4</v>
      </c>
      <c r="L356" s="31">
        <v>16</v>
      </c>
      <c r="M356" s="31">
        <v>0</v>
      </c>
      <c r="N356" s="31">
        <f>SUM(I356:M356)</f>
        <v>20</v>
      </c>
      <c r="O356" s="16" t="s">
        <v>740</v>
      </c>
    </row>
    <row r="357" spans="1:15" s="2" customFormat="1" ht="38.25" x14ac:dyDescent="0.25">
      <c r="A357" s="43"/>
      <c r="B357" s="29" t="s">
        <v>710</v>
      </c>
      <c r="C357" s="15" t="s">
        <v>708</v>
      </c>
      <c r="D357" s="29" t="s">
        <v>25</v>
      </c>
      <c r="E357" s="43" t="s">
        <v>711</v>
      </c>
      <c r="F357" s="12">
        <v>54</v>
      </c>
      <c r="G357" s="12">
        <v>0</v>
      </c>
      <c r="H357" s="12">
        <f t="shared" si="23"/>
        <v>54</v>
      </c>
      <c r="I357" s="30">
        <v>0</v>
      </c>
      <c r="J357" s="28">
        <v>0</v>
      </c>
      <c r="K357" s="30">
        <v>0</v>
      </c>
      <c r="L357" s="31">
        <v>19</v>
      </c>
      <c r="M357" s="31">
        <v>35</v>
      </c>
      <c r="N357" s="31">
        <f>SUM(I357:M357)</f>
        <v>54</v>
      </c>
      <c r="O357" s="16" t="s">
        <v>712</v>
      </c>
    </row>
    <row r="358" spans="1:15" s="2" customFormat="1" ht="89.25" x14ac:dyDescent="0.25">
      <c r="A358" s="43" t="s">
        <v>713</v>
      </c>
      <c r="B358" s="43" t="s">
        <v>714</v>
      </c>
      <c r="C358" s="12" t="s">
        <v>708</v>
      </c>
      <c r="D358" s="43" t="s">
        <v>37</v>
      </c>
      <c r="E358" s="43" t="s">
        <v>715</v>
      </c>
      <c r="F358" s="12">
        <v>7</v>
      </c>
      <c r="G358" s="12">
        <v>0</v>
      </c>
      <c r="H358" s="12">
        <f t="shared" si="23"/>
        <v>7</v>
      </c>
      <c r="I358" s="30">
        <v>0</v>
      </c>
      <c r="J358" s="28">
        <v>0</v>
      </c>
      <c r="K358" s="30">
        <v>0</v>
      </c>
      <c r="L358" s="31">
        <v>7</v>
      </c>
      <c r="M358" s="31">
        <v>0</v>
      </c>
      <c r="N358" s="31">
        <f>SUM(I358:M358)</f>
        <v>7</v>
      </c>
      <c r="O358" s="16" t="s">
        <v>741</v>
      </c>
    </row>
    <row r="359" spans="1:15" s="2" customFormat="1" ht="12.75" x14ac:dyDescent="0.25">
      <c r="B359" s="5"/>
      <c r="C359" s="3"/>
      <c r="D359" s="5"/>
      <c r="E359" s="23"/>
      <c r="F359" s="24"/>
      <c r="G359" s="24"/>
      <c r="H359" s="24"/>
      <c r="I359" s="7"/>
      <c r="J359" s="7"/>
      <c r="K359" s="7"/>
      <c r="L359" s="7"/>
      <c r="M359" s="7"/>
      <c r="N359" s="7"/>
      <c r="O359" s="8"/>
    </row>
    <row r="360" spans="1:15" s="2" customFormat="1" ht="12.75" x14ac:dyDescent="0.25">
      <c r="B360" s="5"/>
      <c r="C360" s="3"/>
      <c r="D360" s="5"/>
      <c r="E360" s="81" t="s">
        <v>716</v>
      </c>
      <c r="F360" s="105">
        <f t="shared" ref="F360:M360" si="24">SUM(F355:F359)</f>
        <v>81</v>
      </c>
      <c r="G360" s="105">
        <f t="shared" si="24"/>
        <v>0</v>
      </c>
      <c r="H360" s="105">
        <f t="shared" si="24"/>
        <v>81</v>
      </c>
      <c r="I360" s="105">
        <f t="shared" si="24"/>
        <v>0</v>
      </c>
      <c r="J360" s="105">
        <f t="shared" si="24"/>
        <v>0</v>
      </c>
      <c r="K360" s="105">
        <f t="shared" si="24"/>
        <v>4</v>
      </c>
      <c r="L360" s="105">
        <f t="shared" si="24"/>
        <v>42</v>
      </c>
      <c r="M360" s="105">
        <f t="shared" si="24"/>
        <v>35</v>
      </c>
      <c r="N360" s="31">
        <f>SUM(I360:M360)</f>
        <v>81</v>
      </c>
      <c r="O360" s="87"/>
    </row>
    <row r="361" spans="1:15" s="2" customFormat="1" ht="12.75" x14ac:dyDescent="0.25">
      <c r="B361" s="5"/>
      <c r="C361" s="3"/>
      <c r="D361" s="5"/>
      <c r="E361" s="23"/>
      <c r="F361" s="24"/>
      <c r="G361" s="24"/>
      <c r="H361" s="24"/>
      <c r="I361" s="7"/>
      <c r="J361" s="7"/>
      <c r="K361" s="7"/>
      <c r="L361" s="7"/>
      <c r="M361" s="7"/>
      <c r="N361" s="7"/>
      <c r="O361" s="8"/>
    </row>
    <row r="362" spans="1:15" s="2" customFormat="1" ht="15" customHeight="1" x14ac:dyDescent="0.25">
      <c r="A362" s="99" t="s">
        <v>717</v>
      </c>
      <c r="B362" s="99"/>
      <c r="C362" s="90"/>
      <c r="D362" s="91"/>
      <c r="E362" s="91"/>
      <c r="F362" s="92"/>
      <c r="G362" s="92"/>
      <c r="H362" s="92"/>
      <c r="I362" s="92"/>
      <c r="J362" s="92"/>
      <c r="K362" s="92"/>
      <c r="L362" s="90"/>
      <c r="M362" s="90"/>
      <c r="N362" s="90"/>
      <c r="O362" s="93"/>
    </row>
    <row r="363" spans="1:15" s="2" customFormat="1" ht="51" x14ac:dyDescent="0.25">
      <c r="A363" s="35" t="s">
        <v>15</v>
      </c>
      <c r="B363" s="32" t="s">
        <v>719</v>
      </c>
      <c r="C363" s="40" t="s">
        <v>718</v>
      </c>
      <c r="D363" s="29" t="s">
        <v>13</v>
      </c>
      <c r="E363" s="29" t="s">
        <v>720</v>
      </c>
      <c r="F363" s="15">
        <v>14</v>
      </c>
      <c r="G363" s="15">
        <v>0</v>
      </c>
      <c r="H363" s="12">
        <f t="shared" ref="H363" si="25">SUM(F363-G363)</f>
        <v>14</v>
      </c>
      <c r="I363" s="30">
        <v>0</v>
      </c>
      <c r="J363" s="30">
        <v>0</v>
      </c>
      <c r="K363" s="30">
        <v>0</v>
      </c>
      <c r="L363" s="31">
        <v>14</v>
      </c>
      <c r="M363" s="31">
        <v>0</v>
      </c>
      <c r="N363" s="31">
        <f>SUM(I363:M363)</f>
        <v>14</v>
      </c>
      <c r="O363" s="16" t="s">
        <v>946</v>
      </c>
    </row>
    <row r="365" spans="1:15" s="2" customFormat="1" ht="25.5" x14ac:dyDescent="0.25">
      <c r="C365" s="7"/>
      <c r="D365" s="23"/>
      <c r="E365" s="43" t="s">
        <v>721</v>
      </c>
      <c r="F365" s="28">
        <f t="shared" ref="F365:M365" si="26">SUM(F362:F364)</f>
        <v>14</v>
      </c>
      <c r="G365" s="28">
        <f t="shared" si="26"/>
        <v>0</v>
      </c>
      <c r="H365" s="28">
        <f t="shared" si="26"/>
        <v>14</v>
      </c>
      <c r="I365" s="28">
        <f t="shared" si="26"/>
        <v>0</v>
      </c>
      <c r="J365" s="28">
        <f t="shared" si="26"/>
        <v>0</v>
      </c>
      <c r="K365" s="28">
        <f t="shared" si="26"/>
        <v>0</v>
      </c>
      <c r="L365" s="28">
        <f t="shared" si="26"/>
        <v>14</v>
      </c>
      <c r="M365" s="28">
        <f t="shared" si="26"/>
        <v>0</v>
      </c>
      <c r="N365" s="31">
        <f>SUM(I365:M365)</f>
        <v>14</v>
      </c>
      <c r="O365" s="16"/>
    </row>
    <row r="366" spans="1:15" s="2" customFormat="1" ht="12.75" x14ac:dyDescent="0.25">
      <c r="C366" s="7"/>
      <c r="D366" s="23"/>
      <c r="E366" s="43"/>
      <c r="F366" s="105"/>
      <c r="G366" s="105"/>
      <c r="H366" s="105"/>
      <c r="I366" s="28"/>
      <c r="J366" s="28"/>
      <c r="K366" s="28"/>
      <c r="L366" s="106"/>
      <c r="M366" s="106"/>
      <c r="N366" s="107"/>
      <c r="O366" s="16"/>
    </row>
    <row r="367" spans="1:15" s="2" customFormat="1" ht="12.75" x14ac:dyDescent="0.25">
      <c r="C367" s="7"/>
      <c r="D367" s="23"/>
      <c r="E367" s="43" t="s">
        <v>722</v>
      </c>
      <c r="F367" s="12"/>
      <c r="G367" s="12"/>
      <c r="H367" s="12"/>
      <c r="I367" s="28">
        <v>0</v>
      </c>
      <c r="J367" s="28">
        <v>0</v>
      </c>
      <c r="K367" s="28">
        <v>75</v>
      </c>
      <c r="L367" s="28">
        <v>75</v>
      </c>
      <c r="M367" s="28">
        <v>75</v>
      </c>
      <c r="N367" s="31">
        <f>SUM(I367:M367)</f>
        <v>225</v>
      </c>
      <c r="O367" s="16"/>
    </row>
    <row r="368" spans="1:15" s="2" customFormat="1" ht="12.75" x14ac:dyDescent="0.25">
      <c r="C368" s="7"/>
      <c r="D368" s="23"/>
      <c r="E368" s="23"/>
      <c r="F368" s="24"/>
      <c r="G368" s="24"/>
      <c r="H368" s="24"/>
      <c r="I368" s="7"/>
      <c r="J368" s="7"/>
      <c r="K368" s="7"/>
      <c r="L368" s="7"/>
      <c r="M368" s="7"/>
      <c r="N368" s="82"/>
      <c r="O368" s="108"/>
    </row>
    <row r="369" spans="1:15" s="2" customFormat="1" ht="12.75" x14ac:dyDescent="0.25">
      <c r="C369" s="7"/>
      <c r="D369" s="23"/>
      <c r="E369" s="109" t="s">
        <v>723</v>
      </c>
      <c r="F369" s="30">
        <f t="shared" ref="F369:N369" si="27">SUM(F167+F321+F337+F352+F360+F365+F367)</f>
        <v>6738</v>
      </c>
      <c r="G369" s="30">
        <f t="shared" si="27"/>
        <v>1349</v>
      </c>
      <c r="H369" s="30">
        <f t="shared" si="27"/>
        <v>5389</v>
      </c>
      <c r="I369" s="30">
        <f t="shared" si="27"/>
        <v>1147</v>
      </c>
      <c r="J369" s="30">
        <f t="shared" si="27"/>
        <v>960</v>
      </c>
      <c r="K369" s="30">
        <f t="shared" si="27"/>
        <v>754</v>
      </c>
      <c r="L369" s="30">
        <f t="shared" si="27"/>
        <v>1062</v>
      </c>
      <c r="M369" s="30">
        <f t="shared" si="27"/>
        <v>807</v>
      </c>
      <c r="N369" s="127">
        <f t="shared" si="27"/>
        <v>4730</v>
      </c>
      <c r="O369" s="16"/>
    </row>
    <row r="370" spans="1:15" s="2" customFormat="1" ht="12.75" x14ac:dyDescent="0.25">
      <c r="C370" s="7"/>
      <c r="D370" s="23"/>
      <c r="E370" s="23"/>
      <c r="F370" s="24"/>
      <c r="G370" s="24"/>
      <c r="H370" s="24"/>
      <c r="I370" s="7"/>
      <c r="J370" s="7"/>
      <c r="K370" s="88"/>
      <c r="L370" s="7"/>
      <c r="M370" s="7"/>
      <c r="N370" s="88"/>
      <c r="O370" s="101"/>
    </row>
    <row r="371" spans="1:15" s="2" customFormat="1" ht="12.75" x14ac:dyDescent="0.25">
      <c r="C371" s="7"/>
      <c r="D371" s="23"/>
      <c r="E371" s="23"/>
      <c r="F371" s="24"/>
      <c r="G371" s="24"/>
      <c r="H371" s="24"/>
      <c r="I371" s="7"/>
      <c r="J371" s="7"/>
      <c r="K371" s="7"/>
      <c r="L371" s="7"/>
      <c r="M371" s="7"/>
      <c r="N371" s="88"/>
      <c r="O371" s="101"/>
    </row>
    <row r="372" spans="1:15" s="2" customFormat="1" ht="15" customHeight="1" x14ac:dyDescent="0.25">
      <c r="A372" s="99" t="s">
        <v>724</v>
      </c>
      <c r="B372" s="99"/>
      <c r="C372" s="90"/>
      <c r="D372" s="91"/>
      <c r="E372" s="91"/>
      <c r="F372" s="92"/>
      <c r="G372" s="92"/>
      <c r="H372" s="92"/>
      <c r="I372" s="92"/>
      <c r="J372" s="92"/>
      <c r="K372" s="92"/>
      <c r="L372" s="90"/>
      <c r="M372" s="90"/>
      <c r="N372" s="90"/>
      <c r="O372" s="93"/>
    </row>
    <row r="373" spans="1:15" s="2" customFormat="1" ht="38.25" x14ac:dyDescent="0.25">
      <c r="A373" s="35" t="s">
        <v>86</v>
      </c>
      <c r="B373" s="38" t="s">
        <v>967</v>
      </c>
      <c r="C373" s="12" t="s">
        <v>75</v>
      </c>
      <c r="D373" s="29" t="s">
        <v>13</v>
      </c>
      <c r="E373" s="43" t="s">
        <v>725</v>
      </c>
      <c r="F373" s="12"/>
      <c r="G373" s="12"/>
      <c r="H373" s="12"/>
      <c r="I373" s="28">
        <v>75</v>
      </c>
      <c r="J373" s="28">
        <v>0</v>
      </c>
      <c r="K373" s="28">
        <v>0</v>
      </c>
      <c r="L373" s="31">
        <v>0</v>
      </c>
      <c r="M373" s="31">
        <v>0</v>
      </c>
      <c r="N373" s="31">
        <f t="shared" ref="N373:N380" si="28">SUM(I373:M373)</f>
        <v>75</v>
      </c>
      <c r="O373" s="16" t="s">
        <v>968</v>
      </c>
    </row>
    <row r="374" spans="1:15" s="2" customFormat="1" ht="63.75" x14ac:dyDescent="0.25">
      <c r="A374" s="35"/>
      <c r="B374" s="38" t="s">
        <v>726</v>
      </c>
      <c r="C374" s="12" t="s">
        <v>75</v>
      </c>
      <c r="D374" s="29" t="s">
        <v>25</v>
      </c>
      <c r="E374" s="43" t="s">
        <v>445</v>
      </c>
      <c r="F374" s="12"/>
      <c r="G374" s="12"/>
      <c r="H374" s="12"/>
      <c r="I374" s="28">
        <v>0</v>
      </c>
      <c r="J374" s="28">
        <v>0</v>
      </c>
      <c r="K374" s="28">
        <v>2</v>
      </c>
      <c r="L374" s="31">
        <v>0</v>
      </c>
      <c r="M374" s="31">
        <v>0</v>
      </c>
      <c r="N374" s="31">
        <f t="shared" si="28"/>
        <v>2</v>
      </c>
      <c r="O374" s="16" t="s">
        <v>727</v>
      </c>
    </row>
    <row r="375" spans="1:15" s="2" customFormat="1" ht="51" x14ac:dyDescent="0.25">
      <c r="A375" s="43"/>
      <c r="B375" s="38" t="s">
        <v>728</v>
      </c>
      <c r="C375" s="12" t="s">
        <v>75</v>
      </c>
      <c r="D375" s="43" t="s">
        <v>31</v>
      </c>
      <c r="E375" s="43" t="s">
        <v>729</v>
      </c>
      <c r="F375" s="12"/>
      <c r="G375" s="12"/>
      <c r="H375" s="12"/>
      <c r="I375" s="28">
        <v>25</v>
      </c>
      <c r="J375" s="28">
        <v>0</v>
      </c>
      <c r="K375" s="28">
        <v>0</v>
      </c>
      <c r="L375" s="31">
        <v>0</v>
      </c>
      <c r="M375" s="31">
        <v>0</v>
      </c>
      <c r="N375" s="31">
        <f t="shared" si="28"/>
        <v>25</v>
      </c>
      <c r="O375" s="16" t="s">
        <v>756</v>
      </c>
    </row>
    <row r="376" spans="1:15" s="2" customFormat="1" ht="38.25" x14ac:dyDescent="0.25">
      <c r="A376" s="43" t="s">
        <v>937</v>
      </c>
      <c r="B376" s="32" t="s">
        <v>730</v>
      </c>
      <c r="C376" s="11" t="s">
        <v>357</v>
      </c>
      <c r="D376" s="29" t="s">
        <v>25</v>
      </c>
      <c r="E376" s="43" t="s">
        <v>445</v>
      </c>
      <c r="F376" s="63"/>
      <c r="G376" s="63"/>
      <c r="H376" s="63"/>
      <c r="I376" s="54">
        <v>0</v>
      </c>
      <c r="J376" s="28">
        <v>0</v>
      </c>
      <c r="K376" s="54">
        <v>0</v>
      </c>
      <c r="L376" s="31">
        <v>0</v>
      </c>
      <c r="M376" s="31">
        <v>25</v>
      </c>
      <c r="N376" s="31">
        <f t="shared" si="28"/>
        <v>25</v>
      </c>
      <c r="O376" s="16" t="s">
        <v>907</v>
      </c>
    </row>
    <row r="377" spans="1:15" s="2" customFormat="1" ht="25.5" x14ac:dyDescent="0.25">
      <c r="A377" s="41"/>
      <c r="B377" s="42" t="s">
        <v>731</v>
      </c>
      <c r="C377" s="54" t="s">
        <v>357</v>
      </c>
      <c r="D377" s="41" t="s">
        <v>39</v>
      </c>
      <c r="E377" s="41" t="s">
        <v>732</v>
      </c>
      <c r="F377" s="63"/>
      <c r="G377" s="63"/>
      <c r="H377" s="63"/>
      <c r="I377" s="54">
        <v>0</v>
      </c>
      <c r="J377" s="28">
        <v>0</v>
      </c>
      <c r="K377" s="54">
        <v>4</v>
      </c>
      <c r="L377" s="37">
        <v>0</v>
      </c>
      <c r="M377" s="37">
        <v>0</v>
      </c>
      <c r="N377" s="31">
        <f t="shared" si="28"/>
        <v>4</v>
      </c>
      <c r="O377" s="16" t="s">
        <v>733</v>
      </c>
    </row>
    <row r="378" spans="1:15" s="2" customFormat="1" ht="25.5" x14ac:dyDescent="0.25">
      <c r="B378" s="38" t="s">
        <v>696</v>
      </c>
      <c r="C378" s="12" t="s">
        <v>664</v>
      </c>
      <c r="D378" s="43" t="s">
        <v>37</v>
      </c>
      <c r="E378" s="43" t="s">
        <v>697</v>
      </c>
      <c r="F378" s="12"/>
      <c r="G378" s="12"/>
      <c r="H378" s="12"/>
      <c r="I378" s="28">
        <v>0</v>
      </c>
      <c r="J378" s="28">
        <v>0</v>
      </c>
      <c r="K378" s="28">
        <v>0</v>
      </c>
      <c r="L378" s="30">
        <v>64</v>
      </c>
      <c r="M378" s="30">
        <v>0</v>
      </c>
      <c r="N378" s="31">
        <f t="shared" si="28"/>
        <v>64</v>
      </c>
      <c r="O378" s="16" t="s">
        <v>734</v>
      </c>
    </row>
    <row r="379" spans="1:15" s="2" customFormat="1" ht="25.5" x14ac:dyDescent="0.25">
      <c r="B379" s="42" t="s">
        <v>948</v>
      </c>
      <c r="C379" s="63" t="s">
        <v>75</v>
      </c>
      <c r="D379" s="41" t="s">
        <v>28</v>
      </c>
      <c r="E379" s="41" t="s">
        <v>949</v>
      </c>
      <c r="F379" s="63"/>
      <c r="G379" s="63"/>
      <c r="H379" s="63"/>
      <c r="I379" s="54">
        <v>3</v>
      </c>
      <c r="J379" s="54">
        <v>0</v>
      </c>
      <c r="K379" s="54">
        <v>0</v>
      </c>
      <c r="L379" s="34">
        <v>0</v>
      </c>
      <c r="M379" s="34">
        <v>0</v>
      </c>
      <c r="N379" s="31">
        <f t="shared" si="28"/>
        <v>3</v>
      </c>
      <c r="O379" s="16" t="s">
        <v>950</v>
      </c>
    </row>
    <row r="380" spans="1:15" s="2" customFormat="1" ht="89.25" x14ac:dyDescent="0.25">
      <c r="A380" s="41" t="s">
        <v>713</v>
      </c>
      <c r="B380" s="41" t="s">
        <v>714</v>
      </c>
      <c r="C380" s="63" t="s">
        <v>708</v>
      </c>
      <c r="D380" s="41" t="s">
        <v>37</v>
      </c>
      <c r="E380" s="41" t="s">
        <v>715</v>
      </c>
      <c r="F380" s="63"/>
      <c r="G380" s="63"/>
      <c r="H380" s="63"/>
      <c r="I380" s="54">
        <v>0</v>
      </c>
      <c r="J380" s="54">
        <v>0</v>
      </c>
      <c r="K380" s="54">
        <v>0</v>
      </c>
      <c r="L380" s="37">
        <v>21</v>
      </c>
      <c r="M380" s="37">
        <v>0</v>
      </c>
      <c r="N380" s="31">
        <f t="shared" si="28"/>
        <v>21</v>
      </c>
      <c r="O380" s="77" t="s">
        <v>735</v>
      </c>
    </row>
    <row r="381" spans="1:15" s="2" customFormat="1" ht="13.5" thickBot="1" x14ac:dyDescent="0.3">
      <c r="A381" s="41"/>
      <c r="B381" s="41"/>
      <c r="C381" s="54"/>
      <c r="D381" s="41"/>
      <c r="E381" s="41"/>
      <c r="F381" s="63"/>
      <c r="G381" s="63"/>
      <c r="H381" s="63"/>
      <c r="I381" s="54"/>
      <c r="J381" s="54"/>
      <c r="K381" s="54"/>
      <c r="L381" s="37"/>
      <c r="M381" s="37"/>
      <c r="N381" s="37"/>
      <c r="O381" s="77"/>
    </row>
    <row r="382" spans="1:15" s="2" customFormat="1" ht="12.75" x14ac:dyDescent="0.25">
      <c r="A382" s="110"/>
      <c r="B382" s="110"/>
      <c r="C382" s="111"/>
      <c r="D382" s="110"/>
      <c r="E382" s="110" t="s">
        <v>736</v>
      </c>
      <c r="F382" s="112"/>
      <c r="G382" s="112"/>
      <c r="H382" s="112"/>
      <c r="I382" s="111">
        <f>SUM(I373:I381)</f>
        <v>103</v>
      </c>
      <c r="J382" s="111">
        <f>SUM(J373:J381)</f>
        <v>0</v>
      </c>
      <c r="K382" s="111">
        <f>SUM(K373:K381)</f>
        <v>6</v>
      </c>
      <c r="L382" s="111">
        <f>SUM(L373:L381)</f>
        <v>85</v>
      </c>
      <c r="M382" s="111">
        <f>SUM(M373:M381)</f>
        <v>25</v>
      </c>
      <c r="N382" s="31">
        <f>SUM(I382:M382)</f>
        <v>219</v>
      </c>
      <c r="O382" s="113"/>
    </row>
    <row r="383" spans="1:15" s="2" customFormat="1" ht="13.5" thickBot="1" x14ac:dyDescent="0.3">
      <c r="A383" s="114"/>
      <c r="B383" s="115"/>
      <c r="C383" s="116"/>
      <c r="D383" s="117"/>
      <c r="E383" s="118" t="s">
        <v>737</v>
      </c>
      <c r="F383" s="119"/>
      <c r="G383" s="119"/>
      <c r="H383" s="119"/>
      <c r="I383" s="120">
        <f t="shared" ref="I383:M383" si="29">SUM(I382/1.8)</f>
        <v>57.222222222222221</v>
      </c>
      <c r="J383" s="120">
        <f>SUM(J382/1.8)</f>
        <v>0</v>
      </c>
      <c r="K383" s="120">
        <f>SUM(K382/1.8)</f>
        <v>3.333333333333333</v>
      </c>
      <c r="L383" s="120">
        <f t="shared" si="29"/>
        <v>47.222222222222221</v>
      </c>
      <c r="M383" s="120">
        <f t="shared" si="29"/>
        <v>13.888888888888889</v>
      </c>
      <c r="N383" s="126">
        <f>SUM(I383:M383)</f>
        <v>121.66666666666666</v>
      </c>
      <c r="O383" s="121"/>
    </row>
    <row r="384" spans="1:15" s="2" customFormat="1" ht="12.75" x14ac:dyDescent="0.25">
      <c r="C384" s="7"/>
      <c r="D384" s="23"/>
      <c r="E384" s="23"/>
      <c r="F384" s="24"/>
      <c r="G384" s="24"/>
      <c r="H384" s="24"/>
      <c r="I384" s="7"/>
      <c r="J384" s="7"/>
      <c r="K384" s="7"/>
      <c r="L384" s="122"/>
      <c r="M384" s="122"/>
      <c r="N384" s="88"/>
      <c r="O384" s="101"/>
    </row>
    <row r="385" spans="3:15" s="2" customFormat="1" ht="12.75" x14ac:dyDescent="0.25">
      <c r="E385" s="128" t="s">
        <v>957</v>
      </c>
      <c r="F385" s="7"/>
      <c r="G385" s="7"/>
      <c r="H385" s="7"/>
      <c r="I385" s="122"/>
      <c r="J385" s="122"/>
      <c r="K385" s="122"/>
      <c r="L385" s="122"/>
      <c r="M385" s="122"/>
      <c r="N385" s="129">
        <f>SUM(N369+N383)</f>
        <v>4851.666666666667</v>
      </c>
      <c r="O385" s="8"/>
    </row>
    <row r="386" spans="3:15" s="2" customFormat="1" ht="12.75" x14ac:dyDescent="0.25">
      <c r="C386" s="7"/>
      <c r="D386" s="23"/>
      <c r="E386" s="23"/>
      <c r="F386" s="24"/>
      <c r="G386" s="24"/>
      <c r="H386" s="24"/>
      <c r="I386" s="7"/>
      <c r="J386" s="7"/>
      <c r="K386" s="7"/>
      <c r="L386" s="7"/>
      <c r="M386" s="7"/>
      <c r="N386" s="88"/>
      <c r="O386" s="101"/>
    </row>
    <row r="387" spans="3:15" s="2" customFormat="1" ht="12.75" x14ac:dyDescent="0.25">
      <c r="E387" s="128" t="s">
        <v>958</v>
      </c>
      <c r="F387" s="7"/>
      <c r="G387" s="7"/>
      <c r="H387" s="7"/>
      <c r="I387" s="122"/>
      <c r="J387" s="122"/>
      <c r="K387" s="122"/>
      <c r="L387" s="122"/>
      <c r="M387" s="122"/>
      <c r="N387" s="130">
        <f>SUM(N385/873)</f>
        <v>5.5574646811760218</v>
      </c>
      <c r="O387" s="8"/>
    </row>
    <row r="388" spans="3:15" x14ac:dyDescent="0.2">
      <c r="E388" s="131"/>
    </row>
    <row r="389" spans="3:15" x14ac:dyDescent="0.2">
      <c r="E389" s="132" t="s">
        <v>962</v>
      </c>
      <c r="N389" s="133">
        <f>SUM(N385-4367)</f>
        <v>484.66666666666697</v>
      </c>
    </row>
  </sheetData>
  <pageMargins left="0.23622047244094491" right="0.23622047244094491"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5YS trajectory 2023_2028</vt:lpstr>
      <vt:lpstr>'5YS trajectory 2023_2028'!Print_Area</vt:lpstr>
      <vt:lpstr>'5YS trajectory 2023_2028'!Print_Titles</vt:lpstr>
    </vt:vector>
  </TitlesOfParts>
  <Company>Braintree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Five Year Supply Trajectory 2023 to 2028</dc:title>
  <dc:creator>Carpenter, Kathy</dc:creator>
  <cp:lastModifiedBy>Johnson, Carolyn</cp:lastModifiedBy>
  <cp:lastPrinted>2024-10-14T16:18:33Z</cp:lastPrinted>
  <dcterms:created xsi:type="dcterms:W3CDTF">2023-11-28T15:40:03Z</dcterms:created>
  <dcterms:modified xsi:type="dcterms:W3CDTF">2024-10-15T11:38:54Z</dcterms:modified>
</cp:coreProperties>
</file>